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7BC3A750-03D9-4D5E-94BC-BFC7B79BB7DE}" xr6:coauthVersionLast="47" xr6:coauthVersionMax="47" xr10:uidLastSave="{00000000-0000-0000-0000-000000000000}"/>
  <bookViews>
    <workbookView xWindow="1080" yWindow="1080" windowWidth="21600" windowHeight="11100" firstSheet="1" activeTab="1" xr2:uid="{00000000-000D-0000-FFFF-FFFF00000000}"/>
  </bookViews>
  <sheets>
    <sheet name="2020" sheetId="1" state="hidden" r:id="rId1"/>
    <sheet name="Resumen" sheetId="2" r:id="rId2"/>
  </sheets>
  <definedNames>
    <definedName name="_xlnm._FilterDatabase" localSheetId="0" hidden="1">'2020'!$A$1:$R$287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2" i="2" l="1"/>
  <c r="D161" i="2"/>
  <c r="C162" i="2"/>
  <c r="C161" i="2"/>
  <c r="B162" i="2"/>
  <c r="B161" i="2"/>
  <c r="C159" i="2"/>
  <c r="B159" i="2"/>
  <c r="C147" i="2"/>
  <c r="C146" i="2"/>
  <c r="C145" i="2"/>
  <c r="C144" i="2"/>
  <c r="B147" i="2"/>
  <c r="B146" i="2"/>
  <c r="B145" i="2"/>
  <c r="B144" i="2"/>
  <c r="C142" i="2"/>
  <c r="B142" i="2"/>
  <c r="B86" i="2"/>
  <c r="C86" i="2"/>
  <c r="C91" i="2"/>
  <c r="C90" i="2"/>
  <c r="C89" i="2"/>
  <c r="C88" i="2"/>
  <c r="B91" i="2"/>
  <c r="B90" i="2"/>
  <c r="B89" i="2"/>
  <c r="B88" i="2"/>
  <c r="C59" i="2"/>
  <c r="C58" i="2"/>
  <c r="B59" i="2"/>
  <c r="B58" i="2"/>
  <c r="C57" i="2"/>
  <c r="C56" i="2"/>
  <c r="D56" i="2" s="1"/>
  <c r="B56" i="2"/>
  <c r="B57" i="2"/>
  <c r="C54" i="2"/>
  <c r="B54" i="2"/>
  <c r="B19" i="2"/>
  <c r="C19" i="2"/>
  <c r="C23" i="2"/>
  <c r="B23" i="2"/>
  <c r="C22" i="2"/>
  <c r="B22" i="2"/>
  <c r="C21" i="2"/>
  <c r="B21" i="2"/>
  <c r="D59" i="2" l="1"/>
  <c r="D88" i="2"/>
  <c r="D145" i="2"/>
  <c r="D146" i="2"/>
  <c r="D147" i="2"/>
  <c r="D89" i="2"/>
  <c r="D90" i="2"/>
  <c r="D91" i="2"/>
  <c r="D144" i="2"/>
  <c r="D57" i="2"/>
  <c r="D58" i="2"/>
  <c r="D21" i="2"/>
  <c r="D23" i="2"/>
  <c r="D22" i="2"/>
</calcChain>
</file>

<file path=xl/sharedStrings.xml><?xml version="1.0" encoding="utf-8"?>
<sst xmlns="http://schemas.openxmlformats.org/spreadsheetml/2006/main" count="462" uniqueCount="126">
  <si>
    <t>Entidad/Proyecto/ObjetoGasto/Fuente</t>
  </si>
  <si>
    <t>Apropiación Vigente</t>
  </si>
  <si>
    <t>Suspensión</t>
  </si>
  <si>
    <t>Aprop. Disponible</t>
  </si>
  <si>
    <t>CDP Mes</t>
  </si>
  <si>
    <t>CDP Acumulado</t>
  </si>
  <si>
    <t>Saldo Apr.Disponible</t>
  </si>
  <si>
    <t>Compromisos  Mes</t>
  </si>
  <si>
    <t>Compromisos Acumulad.</t>
  </si>
  <si>
    <t>Saldo p. Comprometer</t>
  </si>
  <si>
    <t>Eje Ptal %</t>
  </si>
  <si>
    <t>Giro Mes Presupuestal</t>
  </si>
  <si>
    <t>Giros Acumulados Ppto</t>
  </si>
  <si>
    <t>Saldo por Pagar</t>
  </si>
  <si>
    <t>% Ej.Giro</t>
  </si>
  <si>
    <t>Giro Mes  Tesoral</t>
  </si>
  <si>
    <t>Giros Acumul.Tesoral</t>
  </si>
  <si>
    <t>Pdte Pagar Tesoral</t>
  </si>
  <si>
    <t>TOTAL</t>
  </si>
  <si>
    <t>0218-01  JARDÍN BOTÁNICO "JOSE CELESTINO MUTIS"</t>
  </si>
  <si>
    <t>000000000000000000218  0218 - Programa Funcionamiento - JARDÍN BOTÁNICO J</t>
  </si>
  <si>
    <t>1310101010101    Sueldo básico</t>
  </si>
  <si>
    <t>1-100-F001  VA-Recursos distrito</t>
  </si>
  <si>
    <t>1310101010103    Auxilio de incapacidad</t>
  </si>
  <si>
    <t>1310101010104    Gastos de representación</t>
  </si>
  <si>
    <t>1310101010105    Horas extras, dominicales, festivos, recargo noctu</t>
  </si>
  <si>
    <t>1310101010106    Auxilio de transporte</t>
  </si>
  <si>
    <t>1310101010107    Subsidio de alimentación</t>
  </si>
  <si>
    <t>1310101010108    Bonificación por servicios prestados</t>
  </si>
  <si>
    <t>1310101010110    Prima de navidad</t>
  </si>
  <si>
    <t>1310101010111    Prima de vacaciones</t>
  </si>
  <si>
    <t>1310101010201    Prima de antigüedad</t>
  </si>
  <si>
    <t>1310101010202    Prima técnica</t>
  </si>
  <si>
    <t>1310101010203    Prima semestral</t>
  </si>
  <si>
    <t>1310101020101    Aportes a la seguridad social en pensiones pública</t>
  </si>
  <si>
    <t>1310101020102    Aportes a la seguridad social en pensiones privada</t>
  </si>
  <si>
    <t>1310101020202    Aportes a la seguridad social en salud privada</t>
  </si>
  <si>
    <t>1310101020301    Aportes de cesantías a fondos públicos</t>
  </si>
  <si>
    <t>1310101020302    Aportes de cesantías a fondos privados</t>
  </si>
  <si>
    <t>1310101020401    Compensar</t>
  </si>
  <si>
    <t>1310101020502    Aportes generales al sistema de riesgos laborales</t>
  </si>
  <si>
    <t>1310101020601    Aportes al ICBF de funcionarios</t>
  </si>
  <si>
    <t>1310101020701    Aportes al SENA de funcionarios</t>
  </si>
  <si>
    <t>13101010301      Indemnización por vacaciones</t>
  </si>
  <si>
    <t>13101010302      Bonificación por recreación</t>
  </si>
  <si>
    <t>13101010305      Reconocimiento por permanencia en el servicio públ</t>
  </si>
  <si>
    <t>13101010306      Prima secretarial</t>
  </si>
  <si>
    <t>1310201010103    Maquinaria para uso general</t>
  </si>
  <si>
    <t>1310201010106    Maquinaria y aparatos eléctricos</t>
  </si>
  <si>
    <t>1310201010109    Equipo de transporte (partes, piezas y accesorios)</t>
  </si>
  <si>
    <t>1310202010106    Dotación (prendas de vestir y calzado)</t>
  </si>
  <si>
    <t>1310202010202    Pasta o pulpa, papel y productos de papel; impreso</t>
  </si>
  <si>
    <t>1310202010203    Productos de hornos de coque, de refinación de pet</t>
  </si>
  <si>
    <t>1310202010205    Otros productos químicos; fibras artificiales (o f</t>
  </si>
  <si>
    <t>1310202010206    Productos de caucho y plástico</t>
  </si>
  <si>
    <t>1310202010301    Metales básicos</t>
  </si>
  <si>
    <t>1310202010302    Productos metálicos elaborados (excepto maquinaria</t>
  </si>
  <si>
    <t>1310202020105    Servicios de parqueaderos</t>
  </si>
  <si>
    <t>131020202010601  Servicios de mensajería</t>
  </si>
  <si>
    <t>131020202020107  Servicios de seguros de vehículos automotores</t>
  </si>
  <si>
    <t>131020202020108  Servicios de seguros contra incendio, terremoto o</t>
  </si>
  <si>
    <t>131020202020109  Servicios de seguros generales de responsabilidad</t>
  </si>
  <si>
    <t>131020202020110  Servicios de seguro obligatorio de accidentes de t</t>
  </si>
  <si>
    <t>131020202020112  Otros servicios de seguros distintos de los seguro</t>
  </si>
  <si>
    <t>131020202030201  Servicios de documentación y certificación jurídic</t>
  </si>
  <si>
    <t>131020202030301  Servicios de consultoría en administración y servi</t>
  </si>
  <si>
    <t>131020202030307  Servicios de ingeniería</t>
  </si>
  <si>
    <t>131020202030310  Servicios de publicidad y el suministro de espacio</t>
  </si>
  <si>
    <t>131020202030401  Servicios de telefonía fija</t>
  </si>
  <si>
    <t>131020202030402  Servicios de telecomunicaciones móviles</t>
  </si>
  <si>
    <t>131020202030501  Servicios de protección (guardas de seguridad)</t>
  </si>
  <si>
    <t>131020202030502  Servicios de limpieza general</t>
  </si>
  <si>
    <t>131020202030503  Servicios de copia y reproducción</t>
  </si>
  <si>
    <t>131020202030604  Servicios de mantenimiento y reparación de maquina</t>
  </si>
  <si>
    <t>131020202030605  Servicios de mantenimiento y reparación de otra ma</t>
  </si>
  <si>
    <t>131020202040101  Energía</t>
  </si>
  <si>
    <t>131020202040102  Acueducto y alcantarillado</t>
  </si>
  <si>
    <t>131020202040103  Aseo</t>
  </si>
  <si>
    <t>13102020205      Viáticos y gastos de viaje</t>
  </si>
  <si>
    <t>13102020206      Capacitación</t>
  </si>
  <si>
    <t>13102020207      Bienestar e incentivos</t>
  </si>
  <si>
    <t>13102020208      Salud ocupacional</t>
  </si>
  <si>
    <t>131030103        Impuesto de vehículos</t>
  </si>
  <si>
    <t>1310304          Multas y sanciones</t>
  </si>
  <si>
    <t>133011506380177001121  1121 - Investigación para la Conservación de los e</t>
  </si>
  <si>
    <t>1020101082       Adquisición de equipos, materiales y suministros p</t>
  </si>
  <si>
    <t>3-100-F002  VA-Administrados de libre destinación</t>
  </si>
  <si>
    <t>3-100-I001  VA-Administrados de destinación especifi</t>
  </si>
  <si>
    <t>3-200-I001  RB-Administrados de destinación especifi</t>
  </si>
  <si>
    <t>1020600372       Gastos de transporte</t>
  </si>
  <si>
    <t>1030100610       Procesos de socialización y divulgación para el fo</t>
  </si>
  <si>
    <t>1030401561       Personal contratado para apoyar la gestión de la e</t>
  </si>
  <si>
    <t>1040100400       Estudios para el fortalecimiento del jardín botáni</t>
  </si>
  <si>
    <t>133011506390179001119  1119 - Planificación y gestión del paisaje sobre l</t>
  </si>
  <si>
    <t>1010300841       Mantenimiento y adecuación de las colecciones viva</t>
  </si>
  <si>
    <t>1010300851       Mejoramiento de los árboles y jardines ubicados en</t>
  </si>
  <si>
    <t>1-100-I031  VA-Tala de árboles</t>
  </si>
  <si>
    <t>1010301171       Mantenimiento y producción de material vegetal</t>
  </si>
  <si>
    <t>1020104802       Adquisición de equipos, materiales y suministros p</t>
  </si>
  <si>
    <t>1030102530       Procesos de capacitación y asistencia técnica para</t>
  </si>
  <si>
    <t>133011506390179001124  1124 - Educación y participación en una Bogotá par</t>
  </si>
  <si>
    <t>3-200-F002  RB-Administrados de libre destinación</t>
  </si>
  <si>
    <t>133011506390179001139  1139 - Comunicación educativa, una herramienta par</t>
  </si>
  <si>
    <t>133011507420185000315  0315 - Fortalecimiento Institucional por un Jardín</t>
  </si>
  <si>
    <t>1010400070       Mantenimiento y adecuación de la infraestructura a</t>
  </si>
  <si>
    <t>3-601-F002  PAS-Administrados de libre destinación</t>
  </si>
  <si>
    <t>1020104202       Adquisición de equipos, materiales y suministros p</t>
  </si>
  <si>
    <t>1020106962       Adquisición de equipos, materiales suministros y s</t>
  </si>
  <si>
    <t>1050200750       Certificación del jardín botánico en desarrollo de</t>
  </si>
  <si>
    <t>133011601220000007666  Fortalecimiento de la educación y la participación</t>
  </si>
  <si>
    <t>133011601240000007681  Fortalecimiento de la agricultura urbana y periurb</t>
  </si>
  <si>
    <t>133011602280000007651  Conservación de la diversidad florística de Colomb</t>
  </si>
  <si>
    <t>133011602330000007677  Mejoramiento, planificación y gestión de las cober</t>
  </si>
  <si>
    <t>1-601-F001  PAS-Otros distrito</t>
  </si>
  <si>
    <t>1-601-I029  PAS-Tala de árboles</t>
  </si>
  <si>
    <t>133011605530000007667  Fortalecimiento para la gestión de la información</t>
  </si>
  <si>
    <t>133011605560000007679  Investigación para la conservación de los ecosiste</t>
  </si>
  <si>
    <t>133011605560000007683  Fortalecimiento de las capacidades organizacionale</t>
  </si>
  <si>
    <t xml:space="preserve">FUENTE </t>
  </si>
  <si>
    <t>1-100-I004  VA-1% ingresos corrientes-Ley 99 de 1993</t>
  </si>
  <si>
    <t>1-200-I029  RB-Tala de árboles</t>
  </si>
  <si>
    <t>Fuente</t>
  </si>
  <si>
    <t>1-200-I004  RB-1% ingresos corrientes-Ley 99 de 1993</t>
  </si>
  <si>
    <t>1-602-I029  PAS-RB-Tala de árboles</t>
  </si>
  <si>
    <t>1-300-I028  REAF-Tala de árboles</t>
  </si>
  <si>
    <t>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</si>
</sst>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41" fontId="0" fillId="0" borderId="0" xfId="1" applyFont="1"/>
    <xf numFmtId="0" fontId="0" fillId="33" borderId="0" xfId="0" applyFill="1"/>
    <xf numFmtId="164" fontId="0" fillId="0" borderId="0" xfId="0" applyNumberFormat="1"/>
    <xf numFmtId="164" fontId="0" fillId="35" borderId="10" xfId="43" applyNumberFormat="1" applyFont="1" applyFill="1" applyBorder="1" applyAlignment="1">
      <alignment horizontal="center"/>
    </xf>
    <xf numFmtId="164" fontId="0" fillId="33" borderId="10" xfId="43" applyNumberFormat="1" applyFont="1" applyFill="1" applyBorder="1" applyAlignment="1">
      <alignment horizontal="center"/>
    </xf>
    <xf numFmtId="164" fontId="0" fillId="36" borderId="10" xfId="43" applyNumberFormat="1" applyFont="1" applyFill="1" applyBorder="1" applyAlignment="1">
      <alignment horizontal="center"/>
    </xf>
    <xf numFmtId="164" fontId="0" fillId="35" borderId="12" xfId="43" applyNumberFormat="1" applyFont="1" applyFill="1" applyBorder="1" applyAlignment="1">
      <alignment horizontal="center"/>
    </xf>
    <xf numFmtId="164" fontId="0" fillId="33" borderId="12" xfId="43" applyNumberFormat="1" applyFont="1" applyFill="1" applyBorder="1" applyAlignment="1">
      <alignment horizontal="center"/>
    </xf>
    <xf numFmtId="164" fontId="0" fillId="36" borderId="12" xfId="43" applyNumberFormat="1" applyFont="1" applyFill="1" applyBorder="1" applyAlignment="1">
      <alignment horizontal="center"/>
    </xf>
    <xf numFmtId="0" fontId="0" fillId="35" borderId="0" xfId="0" applyFill="1"/>
    <xf numFmtId="0" fontId="0" fillId="41" borderId="0" xfId="0" applyFill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0" xfId="0" applyNumberFormat="1" applyAlignment="1">
      <alignment horizontal="center"/>
    </xf>
    <xf numFmtId="164" fontId="0" fillId="35" borderId="11" xfId="43" applyNumberFormat="1" applyFont="1" applyFill="1" applyBorder="1" applyAlignment="1">
      <alignment horizontal="center"/>
    </xf>
    <xf numFmtId="164" fontId="0" fillId="33" borderId="11" xfId="43" applyNumberFormat="1" applyFont="1" applyFill="1" applyBorder="1" applyAlignment="1">
      <alignment horizontal="center"/>
    </xf>
    <xf numFmtId="164" fontId="0" fillId="36" borderId="11" xfId="43" applyNumberFormat="1" applyFont="1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1" xfId="43" applyNumberFormat="1" applyFont="1" applyFill="1" applyBorder="1" applyAlignment="1">
      <alignment horizontal="center"/>
    </xf>
    <xf numFmtId="9" fontId="0" fillId="0" borderId="12" xfId="45" applyFont="1" applyFill="1" applyBorder="1" applyAlignment="1">
      <alignment horizontal="center"/>
    </xf>
    <xf numFmtId="164" fontId="0" fillId="0" borderId="13" xfId="43" applyNumberFormat="1" applyFont="1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9" fontId="0" fillId="0" borderId="15" xfId="45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35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0" fillId="36" borderId="0" xfId="0" applyFill="1" applyAlignment="1">
      <alignment horizontal="center"/>
    </xf>
    <xf numFmtId="0" fontId="0" fillId="37" borderId="0" xfId="0" applyFill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17" xfId="44" applyNumberFormat="1" applyFont="1" applyFill="1" applyBorder="1" applyAlignment="1">
      <alignment horizontal="center"/>
    </xf>
    <xf numFmtId="9" fontId="0" fillId="0" borderId="18" xfId="45" applyFont="1" applyFill="1" applyBorder="1" applyAlignment="1">
      <alignment horizontal="center"/>
    </xf>
    <xf numFmtId="165" fontId="0" fillId="0" borderId="10" xfId="44" applyNumberFormat="1" applyFont="1" applyFill="1" applyBorder="1" applyAlignment="1">
      <alignment horizontal="center"/>
    </xf>
    <xf numFmtId="165" fontId="0" fillId="0" borderId="14" xfId="44" applyNumberFormat="1" applyFont="1" applyFill="1" applyBorder="1" applyAlignment="1">
      <alignment horizontal="center"/>
    </xf>
    <xf numFmtId="0" fontId="0" fillId="38" borderId="0" xfId="0" applyFill="1" applyAlignment="1">
      <alignment horizontal="center"/>
    </xf>
    <xf numFmtId="0" fontId="0" fillId="39" borderId="0" xfId="0" applyFill="1" applyAlignment="1">
      <alignment horizontal="center"/>
    </xf>
    <xf numFmtId="0" fontId="0" fillId="40" borderId="0" xfId="0" applyFill="1" applyAlignment="1">
      <alignment horizontal="center"/>
    </xf>
    <xf numFmtId="165" fontId="1" fillId="0" borderId="17" xfId="44" applyNumberFormat="1" applyFont="1" applyFill="1" applyBorder="1" applyAlignment="1">
      <alignment horizontal="center"/>
    </xf>
    <xf numFmtId="165" fontId="1" fillId="0" borderId="10" xfId="44" applyNumberFormat="1" applyFont="1" applyFill="1" applyBorder="1" applyAlignment="1">
      <alignment horizontal="center"/>
    </xf>
    <xf numFmtId="165" fontId="1" fillId="0" borderId="14" xfId="44" applyNumberFormat="1" applyFont="1" applyFill="1" applyBorder="1" applyAlignment="1">
      <alignment horizontal="center"/>
    </xf>
    <xf numFmtId="164" fontId="0" fillId="41" borderId="11" xfId="43" applyNumberFormat="1" applyFont="1" applyFill="1" applyBorder="1" applyAlignment="1">
      <alignment horizontal="center"/>
    </xf>
    <xf numFmtId="164" fontId="0" fillId="41" borderId="10" xfId="43" applyNumberFormat="1" applyFont="1" applyFill="1" applyBorder="1" applyAlignment="1">
      <alignment horizontal="center"/>
    </xf>
    <xf numFmtId="0" fontId="0" fillId="41" borderId="12" xfId="0" applyFill="1" applyBorder="1" applyAlignment="1">
      <alignment horizontal="center"/>
    </xf>
    <xf numFmtId="0" fontId="0" fillId="36" borderId="12" xfId="0" applyFill="1" applyBorder="1" applyAlignment="1">
      <alignment horizontal="center"/>
    </xf>
    <xf numFmtId="164" fontId="0" fillId="0" borderId="11" xfId="43" applyNumberFormat="1" applyFont="1" applyBorder="1" applyAlignment="1">
      <alignment horizontal="center"/>
    </xf>
    <xf numFmtId="9" fontId="0" fillId="0" borderId="12" xfId="45" applyFont="1" applyBorder="1" applyAlignment="1">
      <alignment horizontal="center"/>
    </xf>
    <xf numFmtId="164" fontId="0" fillId="0" borderId="13" xfId="43" applyNumberFormat="1" applyFont="1" applyBorder="1" applyAlignment="1">
      <alignment horizontal="center"/>
    </xf>
    <xf numFmtId="9" fontId="0" fillId="0" borderId="15" xfId="45" applyFont="1" applyBorder="1" applyAlignment="1">
      <alignment horizontal="center"/>
    </xf>
    <xf numFmtId="3" fontId="0" fillId="0" borderId="10" xfId="0" applyNumberFormat="1" applyBorder="1" applyAlignment="1">
      <alignment vertical="center"/>
    </xf>
    <xf numFmtId="41" fontId="0" fillId="0" borderId="12" xfId="1" applyFont="1" applyBorder="1" applyAlignment="1">
      <alignment vertical="center"/>
    </xf>
    <xf numFmtId="41" fontId="0" fillId="0" borderId="14" xfId="1" applyFont="1" applyBorder="1" applyAlignment="1">
      <alignment vertical="center"/>
    </xf>
    <xf numFmtId="41" fontId="0" fillId="0" borderId="15" xfId="1" applyFont="1" applyBorder="1" applyAlignment="1">
      <alignment vertical="center"/>
    </xf>
    <xf numFmtId="164" fontId="16" fillId="34" borderId="16" xfId="43" applyNumberFormat="1" applyFont="1" applyFill="1" applyBorder="1" applyAlignment="1">
      <alignment horizontal="center" wrapText="1"/>
    </xf>
    <xf numFmtId="164" fontId="16" fillId="34" borderId="17" xfId="43" applyNumberFormat="1" applyFont="1" applyFill="1" applyBorder="1" applyAlignment="1">
      <alignment horizontal="center" wrapText="1"/>
    </xf>
    <xf numFmtId="164" fontId="16" fillId="34" borderId="18" xfId="43" applyNumberFormat="1" applyFont="1" applyFill="1" applyBorder="1" applyAlignment="1">
      <alignment horizontal="center" wrapText="1"/>
    </xf>
    <xf numFmtId="164" fontId="0" fillId="34" borderId="16" xfId="43" applyNumberFormat="1" applyFont="1" applyFill="1" applyBorder="1" applyAlignment="1">
      <alignment horizontal="center" wrapText="1"/>
    </xf>
    <xf numFmtId="164" fontId="0" fillId="34" borderId="17" xfId="43" applyNumberFormat="1" applyFont="1" applyFill="1" applyBorder="1" applyAlignment="1">
      <alignment horizontal="center" wrapText="1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[0]" xfId="1" builtinId="6"/>
    <cellStyle name="Moneda" xfId="44" builtinId="4"/>
    <cellStyle name="Neutral" xfId="9" builtinId="28" customBuiltin="1"/>
    <cellStyle name="Normal" xfId="0" builtinId="0"/>
    <cellStyle name="Notas" xfId="16" builtinId="10" customBuiltin="1"/>
    <cellStyle name="Porcentaje" xfId="45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R287"/>
  <sheetViews>
    <sheetView workbookViewId="0">
      <selection activeCell="A299" sqref="A299"/>
    </sheetView>
  </sheetViews>
  <sheetFormatPr baseColWidth="10" defaultRowHeight="14.4" x14ac:dyDescent="0.3"/>
  <cols>
    <col min="1" max="1" width="72.33203125" bestFit="1" customWidth="1"/>
    <col min="2" max="2" width="15.109375" bestFit="1" customWidth="1"/>
    <col min="3" max="3" width="11.5546875" hidden="1" customWidth="1"/>
    <col min="4" max="4" width="15.109375" hidden="1" customWidth="1"/>
    <col min="5" max="5" width="14.109375" hidden="1" customWidth="1"/>
    <col min="6" max="6" width="15.109375" hidden="1" customWidth="1"/>
    <col min="7" max="7" width="14.109375" hidden="1" customWidth="1"/>
    <col min="8" max="8" width="15.109375" hidden="1" customWidth="1"/>
    <col min="9" max="9" width="15.109375" bestFit="1" customWidth="1"/>
    <col min="10" max="11" width="11.5546875" bestFit="1" customWidth="1"/>
    <col min="12" max="12" width="14.109375" bestFit="1" customWidth="1"/>
    <col min="13" max="14" width="15.109375" bestFit="1" customWidth="1"/>
    <col min="15" max="15" width="11.5546875" bestFit="1" customWidth="1"/>
    <col min="16" max="16" width="14.109375" bestFit="1" customWidth="1"/>
    <col min="17" max="17" width="15.109375" bestFit="1" customWidth="1"/>
    <col min="18" max="18" width="14.109375" bestFit="1" customWidth="1"/>
  </cols>
  <sheetData>
    <row r="1" spans="1:18" s="2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</row>
    <row r="2" spans="1:18" hidden="1" x14ac:dyDescent="0.3">
      <c r="A2" t="s">
        <v>18</v>
      </c>
      <c r="B2" s="1">
        <v>56498438446</v>
      </c>
      <c r="C2" s="1">
        <v>0</v>
      </c>
      <c r="D2" s="1">
        <v>56498438446</v>
      </c>
      <c r="E2" s="1">
        <v>4429546357</v>
      </c>
      <c r="F2" s="1">
        <v>51788298114</v>
      </c>
      <c r="G2" s="1">
        <v>4710140332</v>
      </c>
      <c r="H2" s="1">
        <v>13942403866</v>
      </c>
      <c r="I2" s="1">
        <v>51788298114</v>
      </c>
      <c r="J2" s="1">
        <v>0</v>
      </c>
      <c r="K2" s="1">
        <v>91.663200000000003</v>
      </c>
      <c r="L2" s="1">
        <v>7633483342</v>
      </c>
      <c r="M2" s="1">
        <v>28086769588</v>
      </c>
      <c r="N2" s="1">
        <v>23701528526</v>
      </c>
      <c r="O2" s="1">
        <v>49.712499999999999</v>
      </c>
      <c r="P2" s="1">
        <v>5839630232</v>
      </c>
      <c r="Q2" s="1">
        <v>25528956851</v>
      </c>
      <c r="R2" s="1">
        <v>2557812737</v>
      </c>
    </row>
    <row r="3" spans="1:18" hidden="1" x14ac:dyDescent="0.3">
      <c r="A3" t="s">
        <v>19</v>
      </c>
      <c r="B3" s="1">
        <v>56498438446</v>
      </c>
      <c r="C3" s="1">
        <v>0</v>
      </c>
      <c r="D3" s="1">
        <v>56498438446</v>
      </c>
      <c r="E3" s="1">
        <v>4429546357</v>
      </c>
      <c r="F3" s="1">
        <v>51788298114</v>
      </c>
      <c r="G3" s="1">
        <v>4710140332</v>
      </c>
      <c r="H3" s="1">
        <v>13942403866</v>
      </c>
      <c r="I3" s="1">
        <v>51788298114</v>
      </c>
      <c r="J3" s="1">
        <v>0</v>
      </c>
      <c r="K3" s="1">
        <v>91.663200000000003</v>
      </c>
      <c r="L3" s="1">
        <v>7633483342</v>
      </c>
      <c r="M3" s="1">
        <v>28086769588</v>
      </c>
      <c r="N3" s="1">
        <v>23701528526</v>
      </c>
      <c r="O3" s="1">
        <v>49.712499999999999</v>
      </c>
      <c r="P3" s="1">
        <v>5839630232</v>
      </c>
      <c r="Q3" s="1">
        <v>25528956851</v>
      </c>
      <c r="R3" s="1">
        <v>2557812737</v>
      </c>
    </row>
    <row r="4" spans="1:18" hidden="1" x14ac:dyDescent="0.3">
      <c r="A4" t="s">
        <v>20</v>
      </c>
      <c r="B4" s="1">
        <v>7923326701</v>
      </c>
      <c r="C4" s="1">
        <v>0</v>
      </c>
      <c r="D4" s="1">
        <v>7923326701</v>
      </c>
      <c r="E4" s="1">
        <v>1734339195</v>
      </c>
      <c r="F4" s="1">
        <v>7799601464</v>
      </c>
      <c r="G4" s="1">
        <v>123725237</v>
      </c>
      <c r="H4" s="1">
        <v>1836208533</v>
      </c>
      <c r="I4" s="1">
        <v>7799601464</v>
      </c>
      <c r="J4" s="1">
        <v>0</v>
      </c>
      <c r="K4" s="1">
        <v>98.438500000000005</v>
      </c>
      <c r="L4" s="1">
        <v>1656555648</v>
      </c>
      <c r="M4" s="1">
        <v>6976073437</v>
      </c>
      <c r="N4" s="1">
        <v>823528027</v>
      </c>
      <c r="O4" s="1">
        <v>88.044799999999995</v>
      </c>
      <c r="P4" s="1">
        <v>1408644077</v>
      </c>
      <c r="Q4" s="1">
        <v>6582682300</v>
      </c>
      <c r="R4" s="1">
        <v>393391137</v>
      </c>
    </row>
    <row r="5" spans="1:18" hidden="1" x14ac:dyDescent="0.3">
      <c r="A5" t="s">
        <v>21</v>
      </c>
      <c r="B5" s="1">
        <v>2045508703</v>
      </c>
      <c r="C5" s="1">
        <v>0</v>
      </c>
      <c r="D5" s="1">
        <v>2045508703</v>
      </c>
      <c r="E5" s="1">
        <v>195113258</v>
      </c>
      <c r="F5" s="1">
        <v>2045508703</v>
      </c>
      <c r="G5" s="1">
        <v>0</v>
      </c>
      <c r="H5" s="1">
        <v>195113258</v>
      </c>
      <c r="I5" s="1">
        <v>2045508703</v>
      </c>
      <c r="J5" s="1">
        <v>0</v>
      </c>
      <c r="K5" s="1">
        <v>100</v>
      </c>
      <c r="L5" s="1">
        <v>195113258</v>
      </c>
      <c r="M5" s="1">
        <v>2045508703</v>
      </c>
      <c r="N5" s="1">
        <v>0</v>
      </c>
      <c r="O5" s="1">
        <v>100</v>
      </c>
      <c r="P5" s="1">
        <v>195113258</v>
      </c>
      <c r="Q5" s="1">
        <v>2045508703</v>
      </c>
      <c r="R5" s="1">
        <v>0</v>
      </c>
    </row>
    <row r="6" spans="1:18" hidden="1" x14ac:dyDescent="0.3">
      <c r="A6" t="s">
        <v>22</v>
      </c>
      <c r="B6" s="1">
        <v>2045508703</v>
      </c>
      <c r="C6" s="1">
        <v>0</v>
      </c>
      <c r="D6" s="1">
        <v>2045508703</v>
      </c>
      <c r="E6" s="1">
        <v>195113258</v>
      </c>
      <c r="F6" s="1">
        <v>2045508703</v>
      </c>
      <c r="G6" s="1">
        <v>0</v>
      </c>
      <c r="H6" s="1">
        <v>195113258</v>
      </c>
      <c r="I6" s="1">
        <v>2045508703</v>
      </c>
      <c r="J6" s="1">
        <v>0</v>
      </c>
      <c r="K6" s="1">
        <v>100</v>
      </c>
      <c r="L6" s="1">
        <v>195113258</v>
      </c>
      <c r="M6" s="1">
        <v>2045508703</v>
      </c>
      <c r="N6" s="1">
        <v>0</v>
      </c>
      <c r="O6" s="1">
        <v>100</v>
      </c>
      <c r="P6" s="1">
        <v>195113258</v>
      </c>
      <c r="Q6" s="1">
        <v>2045508703</v>
      </c>
      <c r="R6" s="1">
        <v>0</v>
      </c>
    </row>
    <row r="7" spans="1:18" hidden="1" x14ac:dyDescent="0.3">
      <c r="A7" t="s">
        <v>23</v>
      </c>
      <c r="B7" s="1">
        <v>12325988</v>
      </c>
      <c r="C7" s="1">
        <v>0</v>
      </c>
      <c r="D7" s="1">
        <v>12325988</v>
      </c>
      <c r="E7" s="1">
        <v>1031054</v>
      </c>
      <c r="F7" s="1">
        <v>12325988</v>
      </c>
      <c r="G7" s="1">
        <v>0</v>
      </c>
      <c r="H7" s="1">
        <v>1031054</v>
      </c>
      <c r="I7" s="1">
        <v>12325988</v>
      </c>
      <c r="J7" s="1">
        <v>0</v>
      </c>
      <c r="K7" s="1">
        <v>100</v>
      </c>
      <c r="L7" s="1">
        <v>1031054</v>
      </c>
      <c r="M7" s="1">
        <v>12325988</v>
      </c>
      <c r="N7" s="1">
        <v>0</v>
      </c>
      <c r="O7" s="1">
        <v>100</v>
      </c>
      <c r="P7" s="1">
        <v>1031054</v>
      </c>
      <c r="Q7" s="1">
        <v>12325988</v>
      </c>
      <c r="R7" s="1">
        <v>0</v>
      </c>
    </row>
    <row r="8" spans="1:18" hidden="1" x14ac:dyDescent="0.3">
      <c r="A8" t="s">
        <v>22</v>
      </c>
      <c r="B8" s="1">
        <v>12325988</v>
      </c>
      <c r="C8" s="1">
        <v>0</v>
      </c>
      <c r="D8" s="1">
        <v>12325988</v>
      </c>
      <c r="E8" s="1">
        <v>1031054</v>
      </c>
      <c r="F8" s="1">
        <v>12325988</v>
      </c>
      <c r="G8" s="1">
        <v>0</v>
      </c>
      <c r="H8" s="1">
        <v>1031054</v>
      </c>
      <c r="I8" s="1">
        <v>12325988</v>
      </c>
      <c r="J8" s="1">
        <v>0</v>
      </c>
      <c r="K8" s="1">
        <v>100</v>
      </c>
      <c r="L8" s="1">
        <v>1031054</v>
      </c>
      <c r="M8" s="1">
        <v>12325988</v>
      </c>
      <c r="N8" s="1">
        <v>0</v>
      </c>
      <c r="O8" s="1">
        <v>100</v>
      </c>
      <c r="P8" s="1">
        <v>1031054</v>
      </c>
      <c r="Q8" s="1">
        <v>12325988</v>
      </c>
      <c r="R8" s="1">
        <v>0</v>
      </c>
    </row>
    <row r="9" spans="1:18" hidden="1" x14ac:dyDescent="0.3">
      <c r="A9" t="s">
        <v>24</v>
      </c>
      <c r="B9" s="1">
        <v>273959549</v>
      </c>
      <c r="C9" s="1">
        <v>0</v>
      </c>
      <c r="D9" s="1">
        <v>273959549</v>
      </c>
      <c r="E9" s="1">
        <v>22945225</v>
      </c>
      <c r="F9" s="1">
        <v>273959549</v>
      </c>
      <c r="G9" s="1">
        <v>0</v>
      </c>
      <c r="H9" s="1">
        <v>22945225</v>
      </c>
      <c r="I9" s="1">
        <v>273959549</v>
      </c>
      <c r="J9" s="1">
        <v>0</v>
      </c>
      <c r="K9" s="1">
        <v>100</v>
      </c>
      <c r="L9" s="1">
        <v>22945225</v>
      </c>
      <c r="M9" s="1">
        <v>273959549</v>
      </c>
      <c r="N9" s="1">
        <v>0</v>
      </c>
      <c r="O9" s="1">
        <v>100</v>
      </c>
      <c r="P9" s="1">
        <v>22945225</v>
      </c>
      <c r="Q9" s="1">
        <v>273959549</v>
      </c>
      <c r="R9" s="1">
        <v>0</v>
      </c>
    </row>
    <row r="10" spans="1:18" hidden="1" x14ac:dyDescent="0.3">
      <c r="A10" t="s">
        <v>22</v>
      </c>
      <c r="B10" s="1">
        <v>273959549</v>
      </c>
      <c r="C10" s="1">
        <v>0</v>
      </c>
      <c r="D10" s="1">
        <v>273959549</v>
      </c>
      <c r="E10" s="1">
        <v>22945225</v>
      </c>
      <c r="F10" s="1">
        <v>273959549</v>
      </c>
      <c r="G10" s="1">
        <v>0</v>
      </c>
      <c r="H10" s="1">
        <v>22945225</v>
      </c>
      <c r="I10" s="1">
        <v>273959549</v>
      </c>
      <c r="J10" s="1">
        <v>0</v>
      </c>
      <c r="K10" s="1">
        <v>100</v>
      </c>
      <c r="L10" s="1">
        <v>22945225</v>
      </c>
      <c r="M10" s="1">
        <v>273959549</v>
      </c>
      <c r="N10" s="1">
        <v>0</v>
      </c>
      <c r="O10" s="1">
        <v>100</v>
      </c>
      <c r="P10" s="1">
        <v>22945225</v>
      </c>
      <c r="Q10" s="1">
        <v>273959549</v>
      </c>
      <c r="R10" s="1">
        <v>0</v>
      </c>
    </row>
    <row r="11" spans="1:18" hidden="1" x14ac:dyDescent="0.3">
      <c r="A11" t="s">
        <v>25</v>
      </c>
      <c r="B11" s="1">
        <v>49641293</v>
      </c>
      <c r="C11" s="1">
        <v>0</v>
      </c>
      <c r="D11" s="1">
        <v>49641293</v>
      </c>
      <c r="E11" s="1">
        <v>7343162</v>
      </c>
      <c r="F11" s="1">
        <v>49641293</v>
      </c>
      <c r="G11" s="1">
        <v>0</v>
      </c>
      <c r="H11" s="1">
        <v>7343162</v>
      </c>
      <c r="I11" s="1">
        <v>49641293</v>
      </c>
      <c r="J11" s="1">
        <v>0</v>
      </c>
      <c r="K11" s="1">
        <v>100</v>
      </c>
      <c r="L11" s="1">
        <v>7343162</v>
      </c>
      <c r="M11" s="1">
        <v>49641293</v>
      </c>
      <c r="N11" s="1">
        <v>0</v>
      </c>
      <c r="O11" s="1">
        <v>100</v>
      </c>
      <c r="P11" s="1">
        <v>7343162</v>
      </c>
      <c r="Q11" s="1">
        <v>49641293</v>
      </c>
      <c r="R11" s="1">
        <v>0</v>
      </c>
    </row>
    <row r="12" spans="1:18" hidden="1" x14ac:dyDescent="0.3">
      <c r="A12" t="s">
        <v>22</v>
      </c>
      <c r="B12" s="1">
        <v>49641293</v>
      </c>
      <c r="C12" s="1">
        <v>0</v>
      </c>
      <c r="D12" s="1">
        <v>49641293</v>
      </c>
      <c r="E12" s="1">
        <v>7343162</v>
      </c>
      <c r="F12" s="1">
        <v>49641293</v>
      </c>
      <c r="G12" s="1">
        <v>0</v>
      </c>
      <c r="H12" s="1">
        <v>7343162</v>
      </c>
      <c r="I12" s="1">
        <v>49641293</v>
      </c>
      <c r="J12" s="1">
        <v>0</v>
      </c>
      <c r="K12" s="1">
        <v>100</v>
      </c>
      <c r="L12" s="1">
        <v>7343162</v>
      </c>
      <c r="M12" s="1">
        <v>49641293</v>
      </c>
      <c r="N12" s="1">
        <v>0</v>
      </c>
      <c r="O12" s="1">
        <v>100</v>
      </c>
      <c r="P12" s="1">
        <v>7343162</v>
      </c>
      <c r="Q12" s="1">
        <v>49641293</v>
      </c>
      <c r="R12" s="1">
        <v>0</v>
      </c>
    </row>
    <row r="13" spans="1:18" hidden="1" x14ac:dyDescent="0.3">
      <c r="A13" t="s">
        <v>26</v>
      </c>
      <c r="B13" s="1">
        <v>18212404</v>
      </c>
      <c r="C13" s="1">
        <v>0</v>
      </c>
      <c r="D13" s="1">
        <v>18212404</v>
      </c>
      <c r="E13" s="1">
        <v>1409101</v>
      </c>
      <c r="F13" s="1">
        <v>18212404</v>
      </c>
      <c r="G13" s="1">
        <v>0</v>
      </c>
      <c r="H13" s="1">
        <v>1409101</v>
      </c>
      <c r="I13" s="1">
        <v>18212404</v>
      </c>
      <c r="J13" s="1">
        <v>0</v>
      </c>
      <c r="K13" s="1">
        <v>100</v>
      </c>
      <c r="L13" s="1">
        <v>1409101</v>
      </c>
      <c r="M13" s="1">
        <v>18212404</v>
      </c>
      <c r="N13" s="1">
        <v>0</v>
      </c>
      <c r="O13" s="1">
        <v>100</v>
      </c>
      <c r="P13" s="1">
        <v>1409101</v>
      </c>
      <c r="Q13" s="1">
        <v>18212404</v>
      </c>
      <c r="R13" s="1">
        <v>0</v>
      </c>
    </row>
    <row r="14" spans="1:18" hidden="1" x14ac:dyDescent="0.3">
      <c r="A14" t="s">
        <v>22</v>
      </c>
      <c r="B14" s="1">
        <v>18212404</v>
      </c>
      <c r="C14" s="1">
        <v>0</v>
      </c>
      <c r="D14" s="1">
        <v>18212404</v>
      </c>
      <c r="E14" s="1">
        <v>1409101</v>
      </c>
      <c r="F14" s="1">
        <v>18212404</v>
      </c>
      <c r="G14" s="1">
        <v>0</v>
      </c>
      <c r="H14" s="1">
        <v>1409101</v>
      </c>
      <c r="I14" s="1">
        <v>18212404</v>
      </c>
      <c r="J14" s="1">
        <v>0</v>
      </c>
      <c r="K14" s="1">
        <v>100</v>
      </c>
      <c r="L14" s="1">
        <v>1409101</v>
      </c>
      <c r="M14" s="1">
        <v>18212404</v>
      </c>
      <c r="N14" s="1">
        <v>0</v>
      </c>
      <c r="O14" s="1">
        <v>100</v>
      </c>
      <c r="P14" s="1">
        <v>1409101</v>
      </c>
      <c r="Q14" s="1">
        <v>18212404</v>
      </c>
      <c r="R14" s="1">
        <v>0</v>
      </c>
    </row>
    <row r="15" spans="1:18" hidden="1" x14ac:dyDescent="0.3">
      <c r="A15" t="s">
        <v>27</v>
      </c>
      <c r="B15" s="1">
        <v>11703046</v>
      </c>
      <c r="C15" s="1">
        <v>0</v>
      </c>
      <c r="D15" s="1">
        <v>11703046</v>
      </c>
      <c r="E15" s="1">
        <v>905542</v>
      </c>
      <c r="F15" s="1">
        <v>11703046</v>
      </c>
      <c r="G15" s="1">
        <v>0</v>
      </c>
      <c r="H15" s="1">
        <v>905542</v>
      </c>
      <c r="I15" s="1">
        <v>11703046</v>
      </c>
      <c r="J15" s="1">
        <v>0</v>
      </c>
      <c r="K15" s="1">
        <v>100</v>
      </c>
      <c r="L15" s="1">
        <v>905542</v>
      </c>
      <c r="M15" s="1">
        <v>11703046</v>
      </c>
      <c r="N15" s="1">
        <v>0</v>
      </c>
      <c r="O15" s="1">
        <v>100</v>
      </c>
      <c r="P15" s="1">
        <v>905542</v>
      </c>
      <c r="Q15" s="1">
        <v>11703046</v>
      </c>
      <c r="R15" s="1">
        <v>0</v>
      </c>
    </row>
    <row r="16" spans="1:18" hidden="1" x14ac:dyDescent="0.3">
      <c r="A16" t="s">
        <v>22</v>
      </c>
      <c r="B16" s="1">
        <v>11703046</v>
      </c>
      <c r="C16" s="1">
        <v>0</v>
      </c>
      <c r="D16" s="1">
        <v>11703046</v>
      </c>
      <c r="E16" s="1">
        <v>905542</v>
      </c>
      <c r="F16" s="1">
        <v>11703046</v>
      </c>
      <c r="G16" s="1">
        <v>0</v>
      </c>
      <c r="H16" s="1">
        <v>905542</v>
      </c>
      <c r="I16" s="1">
        <v>11703046</v>
      </c>
      <c r="J16" s="1">
        <v>0</v>
      </c>
      <c r="K16" s="1">
        <v>100</v>
      </c>
      <c r="L16" s="1">
        <v>905542</v>
      </c>
      <c r="M16" s="1">
        <v>11703046</v>
      </c>
      <c r="N16" s="1">
        <v>0</v>
      </c>
      <c r="O16" s="1">
        <v>100</v>
      </c>
      <c r="P16" s="1">
        <v>905542</v>
      </c>
      <c r="Q16" s="1">
        <v>11703046</v>
      </c>
      <c r="R16" s="1">
        <v>0</v>
      </c>
    </row>
    <row r="17" spans="1:18" hidden="1" x14ac:dyDescent="0.3">
      <c r="A17" t="s">
        <v>28</v>
      </c>
      <c r="B17" s="1">
        <v>55064976</v>
      </c>
      <c r="C17" s="1">
        <v>0</v>
      </c>
      <c r="D17" s="1">
        <v>55064976</v>
      </c>
      <c r="E17" s="1">
        <v>6129916</v>
      </c>
      <c r="F17" s="1">
        <v>55064976</v>
      </c>
      <c r="G17" s="1">
        <v>0</v>
      </c>
      <c r="H17" s="1">
        <v>6129916</v>
      </c>
      <c r="I17" s="1">
        <v>55064976</v>
      </c>
      <c r="J17" s="1">
        <v>0</v>
      </c>
      <c r="K17" s="1">
        <v>100</v>
      </c>
      <c r="L17" s="1">
        <v>6129916</v>
      </c>
      <c r="M17" s="1">
        <v>55064976</v>
      </c>
      <c r="N17" s="1">
        <v>0</v>
      </c>
      <c r="O17" s="1">
        <v>100</v>
      </c>
      <c r="P17" s="1">
        <v>6129916</v>
      </c>
      <c r="Q17" s="1">
        <v>55064976</v>
      </c>
      <c r="R17" s="1">
        <v>0</v>
      </c>
    </row>
    <row r="18" spans="1:18" hidden="1" x14ac:dyDescent="0.3">
      <c r="A18" t="s">
        <v>22</v>
      </c>
      <c r="B18" s="1">
        <v>55064976</v>
      </c>
      <c r="C18" s="1">
        <v>0</v>
      </c>
      <c r="D18" s="1">
        <v>55064976</v>
      </c>
      <c r="E18" s="1">
        <v>6129916</v>
      </c>
      <c r="F18" s="1">
        <v>55064976</v>
      </c>
      <c r="G18" s="1">
        <v>0</v>
      </c>
      <c r="H18" s="1">
        <v>6129916</v>
      </c>
      <c r="I18" s="1">
        <v>55064976</v>
      </c>
      <c r="J18" s="1">
        <v>0</v>
      </c>
      <c r="K18" s="1">
        <v>100</v>
      </c>
      <c r="L18" s="1">
        <v>6129916</v>
      </c>
      <c r="M18" s="1">
        <v>55064976</v>
      </c>
      <c r="N18" s="1">
        <v>0</v>
      </c>
      <c r="O18" s="1">
        <v>100</v>
      </c>
      <c r="P18" s="1">
        <v>6129916</v>
      </c>
      <c r="Q18" s="1">
        <v>55064976</v>
      </c>
      <c r="R18" s="1">
        <v>0</v>
      </c>
    </row>
    <row r="19" spans="1:18" hidden="1" x14ac:dyDescent="0.3">
      <c r="A19" t="s">
        <v>29</v>
      </c>
      <c r="B19" s="1">
        <v>282496096</v>
      </c>
      <c r="C19" s="1">
        <v>0</v>
      </c>
      <c r="D19" s="1">
        <v>282496096</v>
      </c>
      <c r="E19" s="1">
        <v>270064228</v>
      </c>
      <c r="F19" s="1">
        <v>282496096</v>
      </c>
      <c r="G19" s="1">
        <v>0</v>
      </c>
      <c r="H19" s="1">
        <v>270064228</v>
      </c>
      <c r="I19" s="1">
        <v>282496096</v>
      </c>
      <c r="J19" s="1">
        <v>0</v>
      </c>
      <c r="K19" s="1">
        <v>100</v>
      </c>
      <c r="L19" s="1">
        <v>270064228</v>
      </c>
      <c r="M19" s="1">
        <v>282496096</v>
      </c>
      <c r="N19" s="1">
        <v>0</v>
      </c>
      <c r="O19" s="1">
        <v>100</v>
      </c>
      <c r="P19" s="1">
        <v>270064228</v>
      </c>
      <c r="Q19" s="1">
        <v>282496096</v>
      </c>
      <c r="R19" s="1">
        <v>0</v>
      </c>
    </row>
    <row r="20" spans="1:18" hidden="1" x14ac:dyDescent="0.3">
      <c r="A20" t="s">
        <v>22</v>
      </c>
      <c r="B20" s="1">
        <v>282496096</v>
      </c>
      <c r="C20" s="1">
        <v>0</v>
      </c>
      <c r="D20" s="1">
        <v>282496096</v>
      </c>
      <c r="E20" s="1">
        <v>270064228</v>
      </c>
      <c r="F20" s="1">
        <v>282496096</v>
      </c>
      <c r="G20" s="1">
        <v>0</v>
      </c>
      <c r="H20" s="1">
        <v>270064228</v>
      </c>
      <c r="I20" s="1">
        <v>282496096</v>
      </c>
      <c r="J20" s="1">
        <v>0</v>
      </c>
      <c r="K20" s="1">
        <v>100</v>
      </c>
      <c r="L20" s="1">
        <v>270064228</v>
      </c>
      <c r="M20" s="1">
        <v>282496096</v>
      </c>
      <c r="N20" s="1">
        <v>0</v>
      </c>
      <c r="O20" s="1">
        <v>100</v>
      </c>
      <c r="P20" s="1">
        <v>270064228</v>
      </c>
      <c r="Q20" s="1">
        <v>282496096</v>
      </c>
      <c r="R20" s="1">
        <v>0</v>
      </c>
    </row>
    <row r="21" spans="1:18" hidden="1" x14ac:dyDescent="0.3">
      <c r="A21" t="s">
        <v>30</v>
      </c>
      <c r="B21" s="1">
        <v>132660625</v>
      </c>
      <c r="C21" s="1">
        <v>0</v>
      </c>
      <c r="D21" s="1">
        <v>132660625</v>
      </c>
      <c r="E21" s="1">
        <v>22288276</v>
      </c>
      <c r="F21" s="1">
        <v>132660625</v>
      </c>
      <c r="G21" s="1">
        <v>0</v>
      </c>
      <c r="H21" s="1">
        <v>22288276</v>
      </c>
      <c r="I21" s="1">
        <v>132660625</v>
      </c>
      <c r="J21" s="1">
        <v>0</v>
      </c>
      <c r="K21" s="1">
        <v>100</v>
      </c>
      <c r="L21" s="1">
        <v>22288276</v>
      </c>
      <c r="M21" s="1">
        <v>132660625</v>
      </c>
      <c r="N21" s="1">
        <v>0</v>
      </c>
      <c r="O21" s="1">
        <v>100</v>
      </c>
      <c r="P21" s="1">
        <v>22288276</v>
      </c>
      <c r="Q21" s="1">
        <v>132660625</v>
      </c>
      <c r="R21" s="1">
        <v>0</v>
      </c>
    </row>
    <row r="22" spans="1:18" hidden="1" x14ac:dyDescent="0.3">
      <c r="A22" t="s">
        <v>22</v>
      </c>
      <c r="B22" s="1">
        <v>132660625</v>
      </c>
      <c r="C22" s="1">
        <v>0</v>
      </c>
      <c r="D22" s="1">
        <v>132660625</v>
      </c>
      <c r="E22" s="1">
        <v>22288276</v>
      </c>
      <c r="F22" s="1">
        <v>132660625</v>
      </c>
      <c r="G22" s="1">
        <v>0</v>
      </c>
      <c r="H22" s="1">
        <v>22288276</v>
      </c>
      <c r="I22" s="1">
        <v>132660625</v>
      </c>
      <c r="J22" s="1">
        <v>0</v>
      </c>
      <c r="K22" s="1">
        <v>100</v>
      </c>
      <c r="L22" s="1">
        <v>22288276</v>
      </c>
      <c r="M22" s="1">
        <v>132660625</v>
      </c>
      <c r="N22" s="1">
        <v>0</v>
      </c>
      <c r="O22" s="1">
        <v>100</v>
      </c>
      <c r="P22" s="1">
        <v>22288276</v>
      </c>
      <c r="Q22" s="1">
        <v>132660625</v>
      </c>
      <c r="R22" s="1">
        <v>0</v>
      </c>
    </row>
    <row r="23" spans="1:18" hidden="1" x14ac:dyDescent="0.3">
      <c r="A23" t="s">
        <v>31</v>
      </c>
      <c r="B23" s="1">
        <v>62915970</v>
      </c>
      <c r="C23" s="1">
        <v>0</v>
      </c>
      <c r="D23" s="1">
        <v>62915970</v>
      </c>
      <c r="E23" s="1">
        <v>5104384</v>
      </c>
      <c r="F23" s="1">
        <v>62915970</v>
      </c>
      <c r="G23" s="1">
        <v>0</v>
      </c>
      <c r="H23" s="1">
        <v>5104384</v>
      </c>
      <c r="I23" s="1">
        <v>62915970</v>
      </c>
      <c r="J23" s="1">
        <v>0</v>
      </c>
      <c r="K23" s="1">
        <v>100</v>
      </c>
      <c r="L23" s="1">
        <v>5104384</v>
      </c>
      <c r="M23" s="1">
        <v>62915970</v>
      </c>
      <c r="N23" s="1">
        <v>0</v>
      </c>
      <c r="O23" s="1">
        <v>100</v>
      </c>
      <c r="P23" s="1">
        <v>5104384</v>
      </c>
      <c r="Q23" s="1">
        <v>62915970</v>
      </c>
      <c r="R23" s="1">
        <v>0</v>
      </c>
    </row>
    <row r="24" spans="1:18" hidden="1" x14ac:dyDescent="0.3">
      <c r="A24" t="s">
        <v>22</v>
      </c>
      <c r="B24" s="1">
        <v>62915970</v>
      </c>
      <c r="C24" s="1">
        <v>0</v>
      </c>
      <c r="D24" s="1">
        <v>62915970</v>
      </c>
      <c r="E24" s="1">
        <v>5104384</v>
      </c>
      <c r="F24" s="1">
        <v>62915970</v>
      </c>
      <c r="G24" s="1">
        <v>0</v>
      </c>
      <c r="H24" s="1">
        <v>5104384</v>
      </c>
      <c r="I24" s="1">
        <v>62915970</v>
      </c>
      <c r="J24" s="1">
        <v>0</v>
      </c>
      <c r="K24" s="1">
        <v>100</v>
      </c>
      <c r="L24" s="1">
        <v>5104384</v>
      </c>
      <c r="M24" s="1">
        <v>62915970</v>
      </c>
      <c r="N24" s="1">
        <v>0</v>
      </c>
      <c r="O24" s="1">
        <v>100</v>
      </c>
      <c r="P24" s="1">
        <v>5104384</v>
      </c>
      <c r="Q24" s="1">
        <v>62915970</v>
      </c>
      <c r="R24" s="1">
        <v>0</v>
      </c>
    </row>
    <row r="25" spans="1:18" hidden="1" x14ac:dyDescent="0.3">
      <c r="A25" t="s">
        <v>32</v>
      </c>
      <c r="B25" s="1">
        <v>553027860</v>
      </c>
      <c r="C25" s="1">
        <v>0</v>
      </c>
      <c r="D25" s="1">
        <v>553027860</v>
      </c>
      <c r="E25" s="1">
        <v>46143271</v>
      </c>
      <c r="F25" s="1">
        <v>553027860</v>
      </c>
      <c r="G25" s="1">
        <v>0</v>
      </c>
      <c r="H25" s="1">
        <v>46143271</v>
      </c>
      <c r="I25" s="1">
        <v>553027860</v>
      </c>
      <c r="J25" s="1">
        <v>0</v>
      </c>
      <c r="K25" s="1">
        <v>100</v>
      </c>
      <c r="L25" s="1">
        <v>46143271</v>
      </c>
      <c r="M25" s="1">
        <v>553027860</v>
      </c>
      <c r="N25" s="1">
        <v>0</v>
      </c>
      <c r="O25" s="1">
        <v>100</v>
      </c>
      <c r="P25" s="1">
        <v>46143271</v>
      </c>
      <c r="Q25" s="1">
        <v>553027860</v>
      </c>
      <c r="R25" s="1">
        <v>0</v>
      </c>
    </row>
    <row r="26" spans="1:18" hidden="1" x14ac:dyDescent="0.3">
      <c r="A26" t="s">
        <v>22</v>
      </c>
      <c r="B26" s="1">
        <v>553027860</v>
      </c>
      <c r="C26" s="1">
        <v>0</v>
      </c>
      <c r="D26" s="1">
        <v>553027860</v>
      </c>
      <c r="E26" s="1">
        <v>46143271</v>
      </c>
      <c r="F26" s="1">
        <v>553027860</v>
      </c>
      <c r="G26" s="1">
        <v>0</v>
      </c>
      <c r="H26" s="1">
        <v>46143271</v>
      </c>
      <c r="I26" s="1">
        <v>553027860</v>
      </c>
      <c r="J26" s="1">
        <v>0</v>
      </c>
      <c r="K26" s="1">
        <v>100</v>
      </c>
      <c r="L26" s="1">
        <v>46143271</v>
      </c>
      <c r="M26" s="1">
        <v>553027860</v>
      </c>
      <c r="N26" s="1">
        <v>0</v>
      </c>
      <c r="O26" s="1">
        <v>100</v>
      </c>
      <c r="P26" s="1">
        <v>46143271</v>
      </c>
      <c r="Q26" s="1">
        <v>553027860</v>
      </c>
      <c r="R26" s="1">
        <v>0</v>
      </c>
    </row>
    <row r="27" spans="1:18" hidden="1" x14ac:dyDescent="0.3">
      <c r="A27" t="s">
        <v>33</v>
      </c>
      <c r="B27" s="1">
        <v>296041036</v>
      </c>
      <c r="C27" s="1">
        <v>0</v>
      </c>
      <c r="D27" s="1">
        <v>296041036</v>
      </c>
      <c r="E27" s="1">
        <v>0</v>
      </c>
      <c r="F27" s="1">
        <v>296041036</v>
      </c>
      <c r="G27" s="1">
        <v>0</v>
      </c>
      <c r="H27" s="1">
        <v>0</v>
      </c>
      <c r="I27" s="1">
        <v>296041036</v>
      </c>
      <c r="J27" s="1">
        <v>0</v>
      </c>
      <c r="K27" s="1">
        <v>100</v>
      </c>
      <c r="L27" s="1">
        <v>0</v>
      </c>
      <c r="M27" s="1">
        <v>296041036</v>
      </c>
      <c r="N27" s="1">
        <v>0</v>
      </c>
      <c r="O27" s="1">
        <v>100</v>
      </c>
      <c r="P27" s="1">
        <v>0</v>
      </c>
      <c r="Q27" s="1">
        <v>296041036</v>
      </c>
      <c r="R27" s="1">
        <v>0</v>
      </c>
    </row>
    <row r="28" spans="1:18" hidden="1" x14ac:dyDescent="0.3">
      <c r="A28" t="s">
        <v>22</v>
      </c>
      <c r="B28" s="1">
        <v>296041036</v>
      </c>
      <c r="C28" s="1">
        <v>0</v>
      </c>
      <c r="D28" s="1">
        <v>296041036</v>
      </c>
      <c r="E28" s="1">
        <v>0</v>
      </c>
      <c r="F28" s="1">
        <v>296041036</v>
      </c>
      <c r="G28" s="1">
        <v>0</v>
      </c>
      <c r="H28" s="1">
        <v>0</v>
      </c>
      <c r="I28" s="1">
        <v>296041036</v>
      </c>
      <c r="J28" s="1">
        <v>0</v>
      </c>
      <c r="K28" s="1">
        <v>100</v>
      </c>
      <c r="L28" s="1">
        <v>0</v>
      </c>
      <c r="M28" s="1">
        <v>296041036</v>
      </c>
      <c r="N28" s="1">
        <v>0</v>
      </c>
      <c r="O28" s="1">
        <v>100</v>
      </c>
      <c r="P28" s="1">
        <v>0</v>
      </c>
      <c r="Q28" s="1">
        <v>296041036</v>
      </c>
      <c r="R28" s="1">
        <v>0</v>
      </c>
    </row>
    <row r="29" spans="1:18" hidden="1" x14ac:dyDescent="0.3">
      <c r="A29" t="s">
        <v>34</v>
      </c>
      <c r="B29" s="1">
        <v>265717460</v>
      </c>
      <c r="C29" s="1">
        <v>0</v>
      </c>
      <c r="D29" s="1">
        <v>265717460</v>
      </c>
      <c r="E29" s="1">
        <v>45821850</v>
      </c>
      <c r="F29" s="1">
        <v>265717460</v>
      </c>
      <c r="G29" s="1">
        <v>0</v>
      </c>
      <c r="H29" s="1">
        <v>45821850</v>
      </c>
      <c r="I29" s="1">
        <v>265717460</v>
      </c>
      <c r="J29" s="1">
        <v>0</v>
      </c>
      <c r="K29" s="1">
        <v>100</v>
      </c>
      <c r="L29" s="1">
        <v>45821850</v>
      </c>
      <c r="M29" s="1">
        <v>265717460</v>
      </c>
      <c r="N29" s="1">
        <v>0</v>
      </c>
      <c r="O29" s="1">
        <v>100</v>
      </c>
      <c r="P29" s="1">
        <v>45821850</v>
      </c>
      <c r="Q29" s="1">
        <v>265717460</v>
      </c>
      <c r="R29" s="1">
        <v>0</v>
      </c>
    </row>
    <row r="30" spans="1:18" hidden="1" x14ac:dyDescent="0.3">
      <c r="A30" t="s">
        <v>22</v>
      </c>
      <c r="B30" s="1">
        <v>265717460</v>
      </c>
      <c r="C30" s="1">
        <v>0</v>
      </c>
      <c r="D30" s="1">
        <v>265717460</v>
      </c>
      <c r="E30" s="1">
        <v>45821850</v>
      </c>
      <c r="F30" s="1">
        <v>265717460</v>
      </c>
      <c r="G30" s="1">
        <v>0</v>
      </c>
      <c r="H30" s="1">
        <v>45821850</v>
      </c>
      <c r="I30" s="1">
        <v>265717460</v>
      </c>
      <c r="J30" s="1">
        <v>0</v>
      </c>
      <c r="K30" s="1">
        <v>100</v>
      </c>
      <c r="L30" s="1">
        <v>45821850</v>
      </c>
      <c r="M30" s="1">
        <v>265717460</v>
      </c>
      <c r="N30" s="1">
        <v>0</v>
      </c>
      <c r="O30" s="1">
        <v>100</v>
      </c>
      <c r="P30" s="1">
        <v>45821850</v>
      </c>
      <c r="Q30" s="1">
        <v>265717460</v>
      </c>
      <c r="R30" s="1">
        <v>0</v>
      </c>
    </row>
    <row r="31" spans="1:18" hidden="1" x14ac:dyDescent="0.3">
      <c r="A31" t="s">
        <v>35</v>
      </c>
      <c r="B31" s="1">
        <v>77590290</v>
      </c>
      <c r="C31" s="1">
        <v>0</v>
      </c>
      <c r="D31" s="1">
        <v>77590290</v>
      </c>
      <c r="E31" s="1">
        <v>13098200</v>
      </c>
      <c r="F31" s="1">
        <v>77590290</v>
      </c>
      <c r="G31" s="1">
        <v>0</v>
      </c>
      <c r="H31" s="1">
        <v>13098200</v>
      </c>
      <c r="I31" s="1">
        <v>77590290</v>
      </c>
      <c r="J31" s="1">
        <v>0</v>
      </c>
      <c r="K31" s="1">
        <v>100</v>
      </c>
      <c r="L31" s="1">
        <v>13098200</v>
      </c>
      <c r="M31" s="1">
        <v>77590290</v>
      </c>
      <c r="N31" s="1">
        <v>0</v>
      </c>
      <c r="O31" s="1">
        <v>100</v>
      </c>
      <c r="P31" s="1">
        <v>13098200</v>
      </c>
      <c r="Q31" s="1">
        <v>77590290</v>
      </c>
      <c r="R31" s="1">
        <v>0</v>
      </c>
    </row>
    <row r="32" spans="1:18" hidden="1" x14ac:dyDescent="0.3">
      <c r="A32" t="s">
        <v>22</v>
      </c>
      <c r="B32" s="1">
        <v>77590290</v>
      </c>
      <c r="C32" s="1">
        <v>0</v>
      </c>
      <c r="D32" s="1">
        <v>77590290</v>
      </c>
      <c r="E32" s="1">
        <v>13098200</v>
      </c>
      <c r="F32" s="1">
        <v>77590290</v>
      </c>
      <c r="G32" s="1">
        <v>0</v>
      </c>
      <c r="H32" s="1">
        <v>13098200</v>
      </c>
      <c r="I32" s="1">
        <v>77590290</v>
      </c>
      <c r="J32" s="1">
        <v>0</v>
      </c>
      <c r="K32" s="1">
        <v>100</v>
      </c>
      <c r="L32" s="1">
        <v>13098200</v>
      </c>
      <c r="M32" s="1">
        <v>77590290</v>
      </c>
      <c r="N32" s="1">
        <v>0</v>
      </c>
      <c r="O32" s="1">
        <v>100</v>
      </c>
      <c r="P32" s="1">
        <v>13098200</v>
      </c>
      <c r="Q32" s="1">
        <v>77590290</v>
      </c>
      <c r="R32" s="1">
        <v>0</v>
      </c>
    </row>
    <row r="33" spans="1:18" hidden="1" x14ac:dyDescent="0.3">
      <c r="A33" t="s">
        <v>36</v>
      </c>
      <c r="B33" s="1">
        <v>257819450</v>
      </c>
      <c r="C33" s="1">
        <v>0</v>
      </c>
      <c r="D33" s="1">
        <v>257819450</v>
      </c>
      <c r="E33" s="1">
        <v>44275950</v>
      </c>
      <c r="F33" s="1">
        <v>257819450</v>
      </c>
      <c r="G33" s="1">
        <v>0</v>
      </c>
      <c r="H33" s="1">
        <v>44275950</v>
      </c>
      <c r="I33" s="1">
        <v>257819450</v>
      </c>
      <c r="J33" s="1">
        <v>0</v>
      </c>
      <c r="K33" s="1">
        <v>100</v>
      </c>
      <c r="L33" s="1">
        <v>44275950</v>
      </c>
      <c r="M33" s="1">
        <v>257819450</v>
      </c>
      <c r="N33" s="1">
        <v>0</v>
      </c>
      <c r="O33" s="1">
        <v>100</v>
      </c>
      <c r="P33" s="1">
        <v>44275950</v>
      </c>
      <c r="Q33" s="1">
        <v>257819450</v>
      </c>
      <c r="R33" s="1">
        <v>0</v>
      </c>
    </row>
    <row r="34" spans="1:18" hidden="1" x14ac:dyDescent="0.3">
      <c r="A34" t="s">
        <v>22</v>
      </c>
      <c r="B34" s="1">
        <v>257819450</v>
      </c>
      <c r="C34" s="1">
        <v>0</v>
      </c>
      <c r="D34" s="1">
        <v>257819450</v>
      </c>
      <c r="E34" s="1">
        <v>44275950</v>
      </c>
      <c r="F34" s="1">
        <v>257819450</v>
      </c>
      <c r="G34" s="1">
        <v>0</v>
      </c>
      <c r="H34" s="1">
        <v>44275950</v>
      </c>
      <c r="I34" s="1">
        <v>257819450</v>
      </c>
      <c r="J34" s="1">
        <v>0</v>
      </c>
      <c r="K34" s="1">
        <v>100</v>
      </c>
      <c r="L34" s="1">
        <v>44275950</v>
      </c>
      <c r="M34" s="1">
        <v>257819450</v>
      </c>
      <c r="N34" s="1">
        <v>0</v>
      </c>
      <c r="O34" s="1">
        <v>100</v>
      </c>
      <c r="P34" s="1">
        <v>44275950</v>
      </c>
      <c r="Q34" s="1">
        <v>257819450</v>
      </c>
      <c r="R34" s="1">
        <v>0</v>
      </c>
    </row>
    <row r="35" spans="1:18" hidden="1" x14ac:dyDescent="0.3">
      <c r="A35" t="s">
        <v>37</v>
      </c>
      <c r="B35" s="1">
        <v>297797507</v>
      </c>
      <c r="C35" s="1">
        <v>0</v>
      </c>
      <c r="D35" s="1">
        <v>297797507</v>
      </c>
      <c r="E35" s="1">
        <v>252641407</v>
      </c>
      <c r="F35" s="1">
        <v>297797507</v>
      </c>
      <c r="G35" s="1">
        <v>0</v>
      </c>
      <c r="H35" s="1">
        <v>252641407</v>
      </c>
      <c r="I35" s="1">
        <v>297797507</v>
      </c>
      <c r="J35" s="1">
        <v>0</v>
      </c>
      <c r="K35" s="1">
        <v>100</v>
      </c>
      <c r="L35" s="1">
        <v>252641407</v>
      </c>
      <c r="M35" s="1">
        <v>297797507</v>
      </c>
      <c r="N35" s="1">
        <v>0</v>
      </c>
      <c r="O35" s="1">
        <v>100</v>
      </c>
      <c r="P35" s="1">
        <v>252641407</v>
      </c>
      <c r="Q35" s="1">
        <v>297797507</v>
      </c>
      <c r="R35" s="1">
        <v>0</v>
      </c>
    </row>
    <row r="36" spans="1:18" hidden="1" x14ac:dyDescent="0.3">
      <c r="A36" t="s">
        <v>22</v>
      </c>
      <c r="B36" s="1">
        <v>297797507</v>
      </c>
      <c r="C36" s="1">
        <v>0</v>
      </c>
      <c r="D36" s="1">
        <v>297797507</v>
      </c>
      <c r="E36" s="1">
        <v>252641407</v>
      </c>
      <c r="F36" s="1">
        <v>297797507</v>
      </c>
      <c r="G36" s="1">
        <v>0</v>
      </c>
      <c r="H36" s="1">
        <v>252641407</v>
      </c>
      <c r="I36" s="1">
        <v>297797507</v>
      </c>
      <c r="J36" s="1">
        <v>0</v>
      </c>
      <c r="K36" s="1">
        <v>100</v>
      </c>
      <c r="L36" s="1">
        <v>252641407</v>
      </c>
      <c r="M36" s="1">
        <v>297797507</v>
      </c>
      <c r="N36" s="1">
        <v>0</v>
      </c>
      <c r="O36" s="1">
        <v>100</v>
      </c>
      <c r="P36" s="1">
        <v>252641407</v>
      </c>
      <c r="Q36" s="1">
        <v>297797507</v>
      </c>
      <c r="R36" s="1">
        <v>0</v>
      </c>
    </row>
    <row r="37" spans="1:18" hidden="1" x14ac:dyDescent="0.3">
      <c r="A37" t="s">
        <v>38</v>
      </c>
      <c r="B37" s="1">
        <v>43602137</v>
      </c>
      <c r="C37" s="1">
        <v>0</v>
      </c>
      <c r="D37" s="1">
        <v>43602137</v>
      </c>
      <c r="E37" s="1">
        <v>43602137</v>
      </c>
      <c r="F37" s="1">
        <v>43602137</v>
      </c>
      <c r="G37" s="1">
        <v>0</v>
      </c>
      <c r="H37" s="1">
        <v>43602137</v>
      </c>
      <c r="I37" s="1">
        <v>43602137</v>
      </c>
      <c r="J37" s="1">
        <v>0</v>
      </c>
      <c r="K37" s="1">
        <v>100</v>
      </c>
      <c r="L37" s="1">
        <v>43602137</v>
      </c>
      <c r="M37" s="1">
        <v>43602137</v>
      </c>
      <c r="N37" s="1">
        <v>0</v>
      </c>
      <c r="O37" s="1">
        <v>100</v>
      </c>
      <c r="P37" s="1">
        <v>43602137</v>
      </c>
      <c r="Q37" s="1">
        <v>43602137</v>
      </c>
      <c r="R37" s="1">
        <v>0</v>
      </c>
    </row>
    <row r="38" spans="1:18" hidden="1" x14ac:dyDescent="0.3">
      <c r="A38" t="s">
        <v>22</v>
      </c>
      <c r="B38" s="1">
        <v>43602137</v>
      </c>
      <c r="C38" s="1">
        <v>0</v>
      </c>
      <c r="D38" s="1">
        <v>43602137</v>
      </c>
      <c r="E38" s="1">
        <v>43602137</v>
      </c>
      <c r="F38" s="1">
        <v>43602137</v>
      </c>
      <c r="G38" s="1">
        <v>0</v>
      </c>
      <c r="H38" s="1">
        <v>43602137</v>
      </c>
      <c r="I38" s="1">
        <v>43602137</v>
      </c>
      <c r="J38" s="1">
        <v>0</v>
      </c>
      <c r="K38" s="1">
        <v>100</v>
      </c>
      <c r="L38" s="1">
        <v>43602137</v>
      </c>
      <c r="M38" s="1">
        <v>43602137</v>
      </c>
      <c r="N38" s="1">
        <v>0</v>
      </c>
      <c r="O38" s="1">
        <v>100</v>
      </c>
      <c r="P38" s="1">
        <v>43602137</v>
      </c>
      <c r="Q38" s="1">
        <v>43602137</v>
      </c>
      <c r="R38" s="1">
        <v>0</v>
      </c>
    </row>
    <row r="39" spans="1:18" hidden="1" x14ac:dyDescent="0.3">
      <c r="A39" t="s">
        <v>39</v>
      </c>
      <c r="B39" s="1">
        <v>143320000</v>
      </c>
      <c r="C39" s="1">
        <v>0</v>
      </c>
      <c r="D39" s="1">
        <v>143320000</v>
      </c>
      <c r="E39" s="1">
        <v>22307800</v>
      </c>
      <c r="F39" s="1">
        <v>143320000</v>
      </c>
      <c r="G39" s="1">
        <v>0</v>
      </c>
      <c r="H39" s="1">
        <v>22307800</v>
      </c>
      <c r="I39" s="1">
        <v>143320000</v>
      </c>
      <c r="J39" s="1">
        <v>0</v>
      </c>
      <c r="K39" s="1">
        <v>100</v>
      </c>
      <c r="L39" s="1">
        <v>22307800</v>
      </c>
      <c r="M39" s="1">
        <v>143320000</v>
      </c>
      <c r="N39" s="1">
        <v>0</v>
      </c>
      <c r="O39" s="1">
        <v>100</v>
      </c>
      <c r="P39" s="1">
        <v>22307800</v>
      </c>
      <c r="Q39" s="1">
        <v>143320000</v>
      </c>
      <c r="R39" s="1">
        <v>0</v>
      </c>
    </row>
    <row r="40" spans="1:18" hidden="1" x14ac:dyDescent="0.3">
      <c r="A40" t="s">
        <v>22</v>
      </c>
      <c r="B40" s="1">
        <v>143320000</v>
      </c>
      <c r="C40" s="1">
        <v>0</v>
      </c>
      <c r="D40" s="1">
        <v>143320000</v>
      </c>
      <c r="E40" s="1">
        <v>22307800</v>
      </c>
      <c r="F40" s="1">
        <v>143320000</v>
      </c>
      <c r="G40" s="1">
        <v>0</v>
      </c>
      <c r="H40" s="1">
        <v>22307800</v>
      </c>
      <c r="I40" s="1">
        <v>143320000</v>
      </c>
      <c r="J40" s="1">
        <v>0</v>
      </c>
      <c r="K40" s="1">
        <v>100</v>
      </c>
      <c r="L40" s="1">
        <v>22307800</v>
      </c>
      <c r="M40" s="1">
        <v>143320000</v>
      </c>
      <c r="N40" s="1">
        <v>0</v>
      </c>
      <c r="O40" s="1">
        <v>100</v>
      </c>
      <c r="P40" s="1">
        <v>22307800</v>
      </c>
      <c r="Q40" s="1">
        <v>143320000</v>
      </c>
      <c r="R40" s="1">
        <v>0</v>
      </c>
    </row>
    <row r="41" spans="1:18" hidden="1" x14ac:dyDescent="0.3">
      <c r="A41" t="s">
        <v>40</v>
      </c>
      <c r="B41" s="1">
        <v>36958600</v>
      </c>
      <c r="C41" s="1">
        <v>0</v>
      </c>
      <c r="D41" s="1">
        <v>36958600</v>
      </c>
      <c r="E41" s="1">
        <v>6061900</v>
      </c>
      <c r="F41" s="1">
        <v>36958600</v>
      </c>
      <c r="G41" s="1">
        <v>0</v>
      </c>
      <c r="H41" s="1">
        <v>6061900</v>
      </c>
      <c r="I41" s="1">
        <v>36958600</v>
      </c>
      <c r="J41" s="1">
        <v>0</v>
      </c>
      <c r="K41" s="1">
        <v>100</v>
      </c>
      <c r="L41" s="1">
        <v>6061900</v>
      </c>
      <c r="M41" s="1">
        <v>36958600</v>
      </c>
      <c r="N41" s="1">
        <v>0</v>
      </c>
      <c r="O41" s="1">
        <v>100</v>
      </c>
      <c r="P41" s="1">
        <v>6061900</v>
      </c>
      <c r="Q41" s="1">
        <v>36958600</v>
      </c>
      <c r="R41" s="1">
        <v>0</v>
      </c>
    </row>
    <row r="42" spans="1:18" hidden="1" x14ac:dyDescent="0.3">
      <c r="A42" t="s">
        <v>22</v>
      </c>
      <c r="B42" s="1">
        <v>36958600</v>
      </c>
      <c r="C42" s="1">
        <v>0</v>
      </c>
      <c r="D42" s="1">
        <v>36958600</v>
      </c>
      <c r="E42" s="1">
        <v>6061900</v>
      </c>
      <c r="F42" s="1">
        <v>36958600</v>
      </c>
      <c r="G42" s="1">
        <v>0</v>
      </c>
      <c r="H42" s="1">
        <v>6061900</v>
      </c>
      <c r="I42" s="1">
        <v>36958600</v>
      </c>
      <c r="J42" s="1">
        <v>0</v>
      </c>
      <c r="K42" s="1">
        <v>100</v>
      </c>
      <c r="L42" s="1">
        <v>6061900</v>
      </c>
      <c r="M42" s="1">
        <v>36958600</v>
      </c>
      <c r="N42" s="1">
        <v>0</v>
      </c>
      <c r="O42" s="1">
        <v>100</v>
      </c>
      <c r="P42" s="1">
        <v>6061900</v>
      </c>
      <c r="Q42" s="1">
        <v>36958600</v>
      </c>
      <c r="R42" s="1">
        <v>0</v>
      </c>
    </row>
    <row r="43" spans="1:18" hidden="1" x14ac:dyDescent="0.3">
      <c r="A43" t="s">
        <v>41</v>
      </c>
      <c r="B43" s="1">
        <v>142986580</v>
      </c>
      <c r="C43" s="1">
        <v>0</v>
      </c>
      <c r="D43" s="1">
        <v>142986580</v>
      </c>
      <c r="E43" s="1">
        <v>16732600</v>
      </c>
      <c r="F43" s="1">
        <v>107496200</v>
      </c>
      <c r="G43" s="1">
        <v>35490380</v>
      </c>
      <c r="H43" s="1">
        <v>16732600</v>
      </c>
      <c r="I43" s="1">
        <v>107496200</v>
      </c>
      <c r="J43" s="1">
        <v>0</v>
      </c>
      <c r="K43" s="1">
        <v>75.179199999999994</v>
      </c>
      <c r="L43" s="1">
        <v>16732600</v>
      </c>
      <c r="M43" s="1">
        <v>107496200</v>
      </c>
      <c r="N43" s="1">
        <v>0</v>
      </c>
      <c r="O43" s="1">
        <v>75.179199999999994</v>
      </c>
      <c r="P43" s="1">
        <v>16732600</v>
      </c>
      <c r="Q43" s="1">
        <v>107496200</v>
      </c>
      <c r="R43" s="1">
        <v>0</v>
      </c>
    </row>
    <row r="44" spans="1:18" hidden="1" x14ac:dyDescent="0.3">
      <c r="A44" t="s">
        <v>22</v>
      </c>
      <c r="B44" s="1">
        <v>142986580</v>
      </c>
      <c r="C44" s="1">
        <v>0</v>
      </c>
      <c r="D44" s="1">
        <v>142986580</v>
      </c>
      <c r="E44" s="1">
        <v>16732600</v>
      </c>
      <c r="F44" s="1">
        <v>107496200</v>
      </c>
      <c r="G44" s="1">
        <v>35490380</v>
      </c>
      <c r="H44" s="1">
        <v>16732600</v>
      </c>
      <c r="I44" s="1">
        <v>107496200</v>
      </c>
      <c r="J44" s="1">
        <v>0</v>
      </c>
      <c r="K44" s="1">
        <v>75.179199999999994</v>
      </c>
      <c r="L44" s="1">
        <v>16732600</v>
      </c>
      <c r="M44" s="1">
        <v>107496200</v>
      </c>
      <c r="N44" s="1">
        <v>0</v>
      </c>
      <c r="O44" s="1">
        <v>75.179199999999994</v>
      </c>
      <c r="P44" s="1">
        <v>16732600</v>
      </c>
      <c r="Q44" s="1">
        <v>107496200</v>
      </c>
      <c r="R44" s="1">
        <v>0</v>
      </c>
    </row>
    <row r="45" spans="1:18" hidden="1" x14ac:dyDescent="0.3">
      <c r="A45" t="s">
        <v>42</v>
      </c>
      <c r="B45" s="1">
        <v>71675100</v>
      </c>
      <c r="C45" s="1">
        <v>0</v>
      </c>
      <c r="D45" s="1">
        <v>71675100</v>
      </c>
      <c r="E45" s="1">
        <v>11156300</v>
      </c>
      <c r="F45" s="1">
        <v>71675100</v>
      </c>
      <c r="G45" s="1">
        <v>0</v>
      </c>
      <c r="H45" s="1">
        <v>11156300</v>
      </c>
      <c r="I45" s="1">
        <v>71675100</v>
      </c>
      <c r="J45" s="1">
        <v>0</v>
      </c>
      <c r="K45" s="1">
        <v>100</v>
      </c>
      <c r="L45" s="1">
        <v>11156300</v>
      </c>
      <c r="M45" s="1">
        <v>71675100</v>
      </c>
      <c r="N45" s="1">
        <v>0</v>
      </c>
      <c r="O45" s="1">
        <v>100</v>
      </c>
      <c r="P45" s="1">
        <v>11156300</v>
      </c>
      <c r="Q45" s="1">
        <v>71675100</v>
      </c>
      <c r="R45" s="1">
        <v>0</v>
      </c>
    </row>
    <row r="46" spans="1:18" hidden="1" x14ac:dyDescent="0.3">
      <c r="A46" t="s">
        <v>22</v>
      </c>
      <c r="B46" s="1">
        <v>71675100</v>
      </c>
      <c r="C46" s="1">
        <v>0</v>
      </c>
      <c r="D46" s="1">
        <v>71675100</v>
      </c>
      <c r="E46" s="1">
        <v>11156300</v>
      </c>
      <c r="F46" s="1">
        <v>71675100</v>
      </c>
      <c r="G46" s="1">
        <v>0</v>
      </c>
      <c r="H46" s="1">
        <v>11156300</v>
      </c>
      <c r="I46" s="1">
        <v>71675100</v>
      </c>
      <c r="J46" s="1">
        <v>0</v>
      </c>
      <c r="K46" s="1">
        <v>100</v>
      </c>
      <c r="L46" s="1">
        <v>11156300</v>
      </c>
      <c r="M46" s="1">
        <v>71675100</v>
      </c>
      <c r="N46" s="1">
        <v>0</v>
      </c>
      <c r="O46" s="1">
        <v>100</v>
      </c>
      <c r="P46" s="1">
        <v>11156300</v>
      </c>
      <c r="Q46" s="1">
        <v>71675100</v>
      </c>
      <c r="R46" s="1">
        <v>0</v>
      </c>
    </row>
    <row r="47" spans="1:18" hidden="1" x14ac:dyDescent="0.3">
      <c r="A47" t="s">
        <v>43</v>
      </c>
      <c r="B47" s="1">
        <v>95060837</v>
      </c>
      <c r="C47" s="1">
        <v>0</v>
      </c>
      <c r="D47" s="1">
        <v>95060837</v>
      </c>
      <c r="E47" s="1">
        <v>0</v>
      </c>
      <c r="F47" s="1">
        <v>95060837</v>
      </c>
      <c r="G47" s="1">
        <v>0</v>
      </c>
      <c r="H47" s="1">
        <v>0</v>
      </c>
      <c r="I47" s="1">
        <v>95060837</v>
      </c>
      <c r="J47" s="1">
        <v>0</v>
      </c>
      <c r="K47" s="1">
        <v>100</v>
      </c>
      <c r="L47" s="1">
        <v>0</v>
      </c>
      <c r="M47" s="1">
        <v>95060837</v>
      </c>
      <c r="N47" s="1">
        <v>0</v>
      </c>
      <c r="O47" s="1">
        <v>100</v>
      </c>
      <c r="P47" s="1">
        <v>0</v>
      </c>
      <c r="Q47" s="1">
        <v>95060837</v>
      </c>
      <c r="R47" s="1">
        <v>0</v>
      </c>
    </row>
    <row r="48" spans="1:18" hidden="1" x14ac:dyDescent="0.3">
      <c r="A48" t="s">
        <v>22</v>
      </c>
      <c r="B48" s="1">
        <v>95060837</v>
      </c>
      <c r="C48" s="1">
        <v>0</v>
      </c>
      <c r="D48" s="1">
        <v>95060837</v>
      </c>
      <c r="E48" s="1">
        <v>0</v>
      </c>
      <c r="F48" s="1">
        <v>95060837</v>
      </c>
      <c r="G48" s="1">
        <v>0</v>
      </c>
      <c r="H48" s="1">
        <v>0</v>
      </c>
      <c r="I48" s="1">
        <v>95060837</v>
      </c>
      <c r="J48" s="1">
        <v>0</v>
      </c>
      <c r="K48" s="1">
        <v>100</v>
      </c>
      <c r="L48" s="1">
        <v>0</v>
      </c>
      <c r="M48" s="1">
        <v>95060837</v>
      </c>
      <c r="N48" s="1">
        <v>0</v>
      </c>
      <c r="O48" s="1">
        <v>100</v>
      </c>
      <c r="P48" s="1">
        <v>0</v>
      </c>
      <c r="Q48" s="1">
        <v>95060837</v>
      </c>
      <c r="R48" s="1">
        <v>0</v>
      </c>
    </row>
    <row r="49" spans="1:18" hidden="1" x14ac:dyDescent="0.3">
      <c r="A49" t="s">
        <v>44</v>
      </c>
      <c r="B49" s="1">
        <v>10780617</v>
      </c>
      <c r="C49" s="1">
        <v>0</v>
      </c>
      <c r="D49" s="1">
        <v>10780617</v>
      </c>
      <c r="E49" s="1">
        <v>2131501</v>
      </c>
      <c r="F49" s="1">
        <v>10780617</v>
      </c>
      <c r="G49" s="1">
        <v>0</v>
      </c>
      <c r="H49" s="1">
        <v>2131501</v>
      </c>
      <c r="I49" s="1">
        <v>10780617</v>
      </c>
      <c r="J49" s="1">
        <v>0</v>
      </c>
      <c r="K49" s="1">
        <v>100</v>
      </c>
      <c r="L49" s="1">
        <v>2131501</v>
      </c>
      <c r="M49" s="1">
        <v>10780617</v>
      </c>
      <c r="N49" s="1">
        <v>0</v>
      </c>
      <c r="O49" s="1">
        <v>100</v>
      </c>
      <c r="P49" s="1">
        <v>2131501</v>
      </c>
      <c r="Q49" s="1">
        <v>10780617</v>
      </c>
      <c r="R49" s="1">
        <v>0</v>
      </c>
    </row>
    <row r="50" spans="1:18" hidden="1" x14ac:dyDescent="0.3">
      <c r="A50" t="s">
        <v>22</v>
      </c>
      <c r="B50" s="1">
        <v>10780617</v>
      </c>
      <c r="C50" s="1">
        <v>0</v>
      </c>
      <c r="D50" s="1">
        <v>10780617</v>
      </c>
      <c r="E50" s="1">
        <v>2131501</v>
      </c>
      <c r="F50" s="1">
        <v>10780617</v>
      </c>
      <c r="G50" s="1">
        <v>0</v>
      </c>
      <c r="H50" s="1">
        <v>2131501</v>
      </c>
      <c r="I50" s="1">
        <v>10780617</v>
      </c>
      <c r="J50" s="1">
        <v>0</v>
      </c>
      <c r="K50" s="1">
        <v>100</v>
      </c>
      <c r="L50" s="1">
        <v>2131501</v>
      </c>
      <c r="M50" s="1">
        <v>10780617</v>
      </c>
      <c r="N50" s="1">
        <v>0</v>
      </c>
      <c r="O50" s="1">
        <v>100</v>
      </c>
      <c r="P50" s="1">
        <v>2131501</v>
      </c>
      <c r="Q50" s="1">
        <v>10780617</v>
      </c>
      <c r="R50" s="1">
        <v>0</v>
      </c>
    </row>
    <row r="51" spans="1:18" hidden="1" x14ac:dyDescent="0.3">
      <c r="A51" t="s">
        <v>45</v>
      </c>
      <c r="B51" s="1">
        <v>36367255</v>
      </c>
      <c r="C51" s="1">
        <v>0</v>
      </c>
      <c r="D51" s="1">
        <v>36367255</v>
      </c>
      <c r="E51" s="1">
        <v>0</v>
      </c>
      <c r="F51" s="1">
        <v>36367255</v>
      </c>
      <c r="G51" s="1">
        <v>0</v>
      </c>
      <c r="H51" s="1">
        <v>0</v>
      </c>
      <c r="I51" s="1">
        <v>36367255</v>
      </c>
      <c r="J51" s="1">
        <v>0</v>
      </c>
      <c r="K51" s="1">
        <v>100</v>
      </c>
      <c r="L51" s="1">
        <v>0</v>
      </c>
      <c r="M51" s="1">
        <v>36367255</v>
      </c>
      <c r="N51" s="1">
        <v>0</v>
      </c>
      <c r="O51" s="1">
        <v>100</v>
      </c>
      <c r="P51" s="1">
        <v>0</v>
      </c>
      <c r="Q51" s="1">
        <v>36367255</v>
      </c>
      <c r="R51" s="1">
        <v>0</v>
      </c>
    </row>
    <row r="52" spans="1:18" hidden="1" x14ac:dyDescent="0.3">
      <c r="A52" t="s">
        <v>22</v>
      </c>
      <c r="B52" s="1">
        <v>36367255</v>
      </c>
      <c r="C52" s="1">
        <v>0</v>
      </c>
      <c r="D52" s="1">
        <v>36367255</v>
      </c>
      <c r="E52" s="1">
        <v>0</v>
      </c>
      <c r="F52" s="1">
        <v>36367255</v>
      </c>
      <c r="G52" s="1">
        <v>0</v>
      </c>
      <c r="H52" s="1">
        <v>0</v>
      </c>
      <c r="I52" s="1">
        <v>36367255</v>
      </c>
      <c r="J52" s="1">
        <v>0</v>
      </c>
      <c r="K52" s="1">
        <v>100</v>
      </c>
      <c r="L52" s="1">
        <v>0</v>
      </c>
      <c r="M52" s="1">
        <v>36367255</v>
      </c>
      <c r="N52" s="1">
        <v>0</v>
      </c>
      <c r="O52" s="1">
        <v>100</v>
      </c>
      <c r="P52" s="1">
        <v>0</v>
      </c>
      <c r="Q52" s="1">
        <v>36367255</v>
      </c>
      <c r="R52" s="1">
        <v>0</v>
      </c>
    </row>
    <row r="53" spans="1:18" hidden="1" x14ac:dyDescent="0.3">
      <c r="A53" t="s">
        <v>46</v>
      </c>
      <c r="B53" s="1">
        <v>2886235</v>
      </c>
      <c r="C53" s="1">
        <v>0</v>
      </c>
      <c r="D53" s="1">
        <v>2886235</v>
      </c>
      <c r="E53" s="1">
        <v>193408</v>
      </c>
      <c r="F53" s="1">
        <v>2886235</v>
      </c>
      <c r="G53" s="1">
        <v>0</v>
      </c>
      <c r="H53" s="1">
        <v>193408</v>
      </c>
      <c r="I53" s="1">
        <v>2886235</v>
      </c>
      <c r="J53" s="1">
        <v>0</v>
      </c>
      <c r="K53" s="1">
        <v>100</v>
      </c>
      <c r="L53" s="1">
        <v>193408</v>
      </c>
      <c r="M53" s="1">
        <v>2886235</v>
      </c>
      <c r="N53" s="1">
        <v>0</v>
      </c>
      <c r="O53" s="1">
        <v>100</v>
      </c>
      <c r="P53" s="1">
        <v>193408</v>
      </c>
      <c r="Q53" s="1">
        <v>2886235</v>
      </c>
      <c r="R53" s="1">
        <v>0</v>
      </c>
    </row>
    <row r="54" spans="1:18" hidden="1" x14ac:dyDescent="0.3">
      <c r="A54" t="s">
        <v>22</v>
      </c>
      <c r="B54" s="1">
        <v>2886235</v>
      </c>
      <c r="C54" s="1">
        <v>0</v>
      </c>
      <c r="D54" s="1">
        <v>2886235</v>
      </c>
      <c r="E54" s="1">
        <v>193408</v>
      </c>
      <c r="F54" s="1">
        <v>2886235</v>
      </c>
      <c r="G54" s="1">
        <v>0</v>
      </c>
      <c r="H54" s="1">
        <v>193408</v>
      </c>
      <c r="I54" s="1">
        <v>2886235</v>
      </c>
      <c r="J54" s="1">
        <v>0</v>
      </c>
      <c r="K54" s="1">
        <v>100</v>
      </c>
      <c r="L54" s="1">
        <v>193408</v>
      </c>
      <c r="M54" s="1">
        <v>2886235</v>
      </c>
      <c r="N54" s="1">
        <v>0</v>
      </c>
      <c r="O54" s="1">
        <v>100</v>
      </c>
      <c r="P54" s="1">
        <v>193408</v>
      </c>
      <c r="Q54" s="1">
        <v>2886235</v>
      </c>
      <c r="R54" s="1">
        <v>0</v>
      </c>
    </row>
    <row r="55" spans="1:18" hidden="1" x14ac:dyDescent="0.3">
      <c r="A55" t="s">
        <v>47</v>
      </c>
      <c r="B55" s="1">
        <v>5000000</v>
      </c>
      <c r="C55" s="1">
        <v>0</v>
      </c>
      <c r="D55" s="1">
        <v>5000000</v>
      </c>
      <c r="E55" s="1">
        <v>-5000000</v>
      </c>
      <c r="F55" s="1">
        <v>0</v>
      </c>
      <c r="G55" s="1">
        <v>5000000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</row>
    <row r="56" spans="1:18" hidden="1" x14ac:dyDescent="0.3">
      <c r="A56" t="s">
        <v>22</v>
      </c>
      <c r="B56" s="1">
        <v>5000000</v>
      </c>
      <c r="C56" s="1">
        <v>0</v>
      </c>
      <c r="D56" s="1">
        <v>5000000</v>
      </c>
      <c r="E56" s="1">
        <v>-5000000</v>
      </c>
      <c r="F56" s="1">
        <v>0</v>
      </c>
      <c r="G56" s="1">
        <v>5000000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</row>
    <row r="57" spans="1:18" hidden="1" x14ac:dyDescent="0.3">
      <c r="A57" t="s">
        <v>48</v>
      </c>
      <c r="B57" s="1">
        <v>3000000</v>
      </c>
      <c r="C57" s="1">
        <v>0</v>
      </c>
      <c r="D57" s="1">
        <v>3000000</v>
      </c>
      <c r="E57" s="1">
        <v>-2764500</v>
      </c>
      <c r="F57" s="1">
        <v>235500</v>
      </c>
      <c r="G57" s="1">
        <v>2764500</v>
      </c>
      <c r="H57" s="1">
        <v>68500</v>
      </c>
      <c r="I57" s="1">
        <v>235500</v>
      </c>
      <c r="J57" s="1">
        <v>0</v>
      </c>
      <c r="K57" s="1">
        <v>7.85</v>
      </c>
      <c r="L57" s="1">
        <v>235500</v>
      </c>
      <c r="M57" s="1">
        <v>235500</v>
      </c>
      <c r="N57" s="1">
        <v>0</v>
      </c>
      <c r="O57" s="1">
        <v>7.85</v>
      </c>
      <c r="P57" s="1">
        <v>235500</v>
      </c>
      <c r="Q57" s="1">
        <v>235500</v>
      </c>
      <c r="R57" s="1">
        <v>0</v>
      </c>
    </row>
    <row r="58" spans="1:18" hidden="1" x14ac:dyDescent="0.3">
      <c r="A58" t="s">
        <v>22</v>
      </c>
      <c r="B58" s="1">
        <v>3000000</v>
      </c>
      <c r="C58" s="1">
        <v>0</v>
      </c>
      <c r="D58" s="1">
        <v>3000000</v>
      </c>
      <c r="E58" s="1">
        <v>-2764500</v>
      </c>
      <c r="F58" s="1">
        <v>235500</v>
      </c>
      <c r="G58" s="1">
        <v>2764500</v>
      </c>
      <c r="H58" s="1">
        <v>68500</v>
      </c>
      <c r="I58" s="1">
        <v>235500</v>
      </c>
      <c r="J58" s="1">
        <v>0</v>
      </c>
      <c r="K58" s="1">
        <v>7.85</v>
      </c>
      <c r="L58" s="1">
        <v>235500</v>
      </c>
      <c r="M58" s="1">
        <v>235500</v>
      </c>
      <c r="N58" s="1">
        <v>0</v>
      </c>
      <c r="O58" s="1">
        <v>7.85</v>
      </c>
      <c r="P58" s="1">
        <v>235500</v>
      </c>
      <c r="Q58" s="1">
        <v>235500</v>
      </c>
      <c r="R58" s="1">
        <v>0</v>
      </c>
    </row>
    <row r="59" spans="1:18" hidden="1" x14ac:dyDescent="0.3">
      <c r="A59" t="s">
        <v>49</v>
      </c>
      <c r="B59" s="1">
        <v>5000000</v>
      </c>
      <c r="C59" s="1">
        <v>0</v>
      </c>
      <c r="D59" s="1">
        <v>5000000</v>
      </c>
      <c r="E59" s="1">
        <v>-5000000</v>
      </c>
      <c r="F59" s="1">
        <v>0</v>
      </c>
      <c r="G59" s="1">
        <v>5000000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</row>
    <row r="60" spans="1:18" hidden="1" x14ac:dyDescent="0.3">
      <c r="A60" t="s">
        <v>22</v>
      </c>
      <c r="B60" s="1">
        <v>5000000</v>
      </c>
      <c r="C60" s="1">
        <v>0</v>
      </c>
      <c r="D60" s="1">
        <v>5000000</v>
      </c>
      <c r="E60" s="1">
        <v>-5000000</v>
      </c>
      <c r="F60" s="1">
        <v>0</v>
      </c>
      <c r="G60" s="1">
        <v>5000000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</row>
    <row r="61" spans="1:18" hidden="1" x14ac:dyDescent="0.3">
      <c r="A61" t="s">
        <v>50</v>
      </c>
      <c r="B61" s="1">
        <v>59481600</v>
      </c>
      <c r="C61" s="1">
        <v>0</v>
      </c>
      <c r="D61" s="1">
        <v>59481600</v>
      </c>
      <c r="E61" s="1">
        <v>50000000</v>
      </c>
      <c r="F61" s="1">
        <v>56981600</v>
      </c>
      <c r="G61" s="1">
        <v>2500000</v>
      </c>
      <c r="H61" s="1">
        <v>50000000</v>
      </c>
      <c r="I61" s="1">
        <v>56981600</v>
      </c>
      <c r="J61" s="1">
        <v>0</v>
      </c>
      <c r="K61" s="1">
        <v>95.796999999999997</v>
      </c>
      <c r="L61" s="1">
        <v>6469590</v>
      </c>
      <c r="M61" s="1">
        <v>6469590</v>
      </c>
      <c r="N61" s="1">
        <v>50512010</v>
      </c>
      <c r="O61" s="1">
        <v>10.8766</v>
      </c>
      <c r="P61" s="1">
        <v>0</v>
      </c>
      <c r="Q61" s="1">
        <v>0</v>
      </c>
      <c r="R61" s="1">
        <v>6469590</v>
      </c>
    </row>
    <row r="62" spans="1:18" hidden="1" x14ac:dyDescent="0.3">
      <c r="A62" t="s">
        <v>22</v>
      </c>
      <c r="B62" s="1">
        <v>59481600</v>
      </c>
      <c r="C62" s="1">
        <v>0</v>
      </c>
      <c r="D62" s="1">
        <v>59481600</v>
      </c>
      <c r="E62" s="1">
        <v>50000000</v>
      </c>
      <c r="F62" s="1">
        <v>56981600</v>
      </c>
      <c r="G62" s="1">
        <v>2500000</v>
      </c>
      <c r="H62" s="1">
        <v>50000000</v>
      </c>
      <c r="I62" s="1">
        <v>56981600</v>
      </c>
      <c r="J62" s="1">
        <v>0</v>
      </c>
      <c r="K62" s="1">
        <v>95.796999999999997</v>
      </c>
      <c r="L62" s="1">
        <v>6469590</v>
      </c>
      <c r="M62" s="1">
        <v>6469590</v>
      </c>
      <c r="N62" s="1">
        <v>50512010</v>
      </c>
      <c r="O62" s="1">
        <v>10.8766</v>
      </c>
      <c r="P62" s="1">
        <v>0</v>
      </c>
      <c r="Q62" s="1">
        <v>0</v>
      </c>
      <c r="R62" s="1">
        <v>6469590</v>
      </c>
    </row>
    <row r="63" spans="1:18" hidden="1" x14ac:dyDescent="0.3">
      <c r="A63" t="s">
        <v>51</v>
      </c>
      <c r="B63" s="1">
        <v>3000000</v>
      </c>
      <c r="C63" s="1">
        <v>0</v>
      </c>
      <c r="D63" s="1">
        <v>3000000</v>
      </c>
      <c r="E63" s="1">
        <v>-3000000</v>
      </c>
      <c r="F63" s="1">
        <v>0</v>
      </c>
      <c r="G63" s="1">
        <v>3000000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</row>
    <row r="64" spans="1:18" hidden="1" x14ac:dyDescent="0.3">
      <c r="A64" t="s">
        <v>22</v>
      </c>
      <c r="B64" s="1">
        <v>3000000</v>
      </c>
      <c r="C64" s="1">
        <v>0</v>
      </c>
      <c r="D64" s="1">
        <v>3000000</v>
      </c>
      <c r="E64" s="1">
        <v>-3000000</v>
      </c>
      <c r="F64" s="1">
        <v>0</v>
      </c>
      <c r="G64" s="1">
        <v>3000000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</row>
    <row r="65" spans="1:18" hidden="1" x14ac:dyDescent="0.3">
      <c r="A65" t="s">
        <v>52</v>
      </c>
      <c r="B65" s="1">
        <v>14900000</v>
      </c>
      <c r="C65" s="1">
        <v>0</v>
      </c>
      <c r="D65" s="1">
        <v>14900000</v>
      </c>
      <c r="E65" s="1">
        <v>-1000000</v>
      </c>
      <c r="F65" s="1">
        <v>13900000</v>
      </c>
      <c r="G65" s="1">
        <v>1000000</v>
      </c>
      <c r="H65" s="1">
        <v>10000000</v>
      </c>
      <c r="I65" s="1">
        <v>13900000</v>
      </c>
      <c r="J65" s="1">
        <v>0</v>
      </c>
      <c r="K65" s="1">
        <v>93.288600000000002</v>
      </c>
      <c r="L65" s="1">
        <v>2378341</v>
      </c>
      <c r="M65" s="1">
        <v>2491072</v>
      </c>
      <c r="N65" s="1">
        <v>11408928</v>
      </c>
      <c r="O65" s="1">
        <v>16.718599999999999</v>
      </c>
      <c r="P65" s="1">
        <v>2378341</v>
      </c>
      <c r="Q65" s="1">
        <v>2491072</v>
      </c>
      <c r="R65" s="1">
        <v>0</v>
      </c>
    </row>
    <row r="66" spans="1:18" hidden="1" x14ac:dyDescent="0.3">
      <c r="A66" t="s">
        <v>22</v>
      </c>
      <c r="B66" s="1">
        <v>14900000</v>
      </c>
      <c r="C66" s="1">
        <v>0</v>
      </c>
      <c r="D66" s="1">
        <v>14900000</v>
      </c>
      <c r="E66" s="1">
        <v>-1000000</v>
      </c>
      <c r="F66" s="1">
        <v>13900000</v>
      </c>
      <c r="G66" s="1">
        <v>1000000</v>
      </c>
      <c r="H66" s="1">
        <v>10000000</v>
      </c>
      <c r="I66" s="1">
        <v>13900000</v>
      </c>
      <c r="J66" s="1">
        <v>0</v>
      </c>
      <c r="K66" s="1">
        <v>93.288600000000002</v>
      </c>
      <c r="L66" s="1">
        <v>2378341</v>
      </c>
      <c r="M66" s="1">
        <v>2491072</v>
      </c>
      <c r="N66" s="1">
        <v>11408928</v>
      </c>
      <c r="O66" s="1">
        <v>16.718599999999999</v>
      </c>
      <c r="P66" s="1">
        <v>2378341</v>
      </c>
      <c r="Q66" s="1">
        <v>2491072</v>
      </c>
      <c r="R66" s="1">
        <v>0</v>
      </c>
    </row>
    <row r="67" spans="1:18" hidden="1" x14ac:dyDescent="0.3">
      <c r="A67" t="s">
        <v>53</v>
      </c>
      <c r="B67" s="1">
        <v>2000000</v>
      </c>
      <c r="C67" s="1">
        <v>0</v>
      </c>
      <c r="D67" s="1">
        <v>2000000</v>
      </c>
      <c r="E67" s="1">
        <v>-1756050</v>
      </c>
      <c r="F67" s="1">
        <v>243950</v>
      </c>
      <c r="G67" s="1">
        <v>1756050</v>
      </c>
      <c r="H67" s="1">
        <v>0</v>
      </c>
      <c r="I67" s="1">
        <v>243950</v>
      </c>
      <c r="J67" s="1">
        <v>0</v>
      </c>
      <c r="K67" s="1">
        <v>12.1975</v>
      </c>
      <c r="L67" s="1">
        <v>0</v>
      </c>
      <c r="M67" s="1">
        <v>243950</v>
      </c>
      <c r="N67" s="1">
        <v>0</v>
      </c>
      <c r="O67" s="1">
        <v>12.1975</v>
      </c>
      <c r="P67" s="1">
        <v>0</v>
      </c>
      <c r="Q67" s="1">
        <v>243950</v>
      </c>
      <c r="R67" s="1">
        <v>0</v>
      </c>
    </row>
    <row r="68" spans="1:18" hidden="1" x14ac:dyDescent="0.3">
      <c r="A68" t="s">
        <v>22</v>
      </c>
      <c r="B68" s="1">
        <v>2000000</v>
      </c>
      <c r="C68" s="1">
        <v>0</v>
      </c>
      <c r="D68" s="1">
        <v>2000000</v>
      </c>
      <c r="E68" s="1">
        <v>-1756050</v>
      </c>
      <c r="F68" s="1">
        <v>243950</v>
      </c>
      <c r="G68" s="1">
        <v>1756050</v>
      </c>
      <c r="H68" s="1">
        <v>0</v>
      </c>
      <c r="I68" s="1">
        <v>243950</v>
      </c>
      <c r="J68" s="1">
        <v>0</v>
      </c>
      <c r="K68" s="1">
        <v>12.1975</v>
      </c>
      <c r="L68" s="1">
        <v>0</v>
      </c>
      <c r="M68" s="1">
        <v>243950</v>
      </c>
      <c r="N68" s="1">
        <v>0</v>
      </c>
      <c r="O68" s="1">
        <v>12.1975</v>
      </c>
      <c r="P68" s="1">
        <v>0</v>
      </c>
      <c r="Q68" s="1">
        <v>243950</v>
      </c>
      <c r="R68" s="1">
        <v>0</v>
      </c>
    </row>
    <row r="69" spans="1:18" hidden="1" x14ac:dyDescent="0.3">
      <c r="A69" t="s">
        <v>54</v>
      </c>
      <c r="B69" s="1">
        <v>2000000</v>
      </c>
      <c r="C69" s="1">
        <v>0</v>
      </c>
      <c r="D69" s="1">
        <v>2000000</v>
      </c>
      <c r="E69" s="1">
        <v>-1890000</v>
      </c>
      <c r="F69" s="1">
        <v>110000</v>
      </c>
      <c r="G69" s="1">
        <v>1890000</v>
      </c>
      <c r="H69" s="1">
        <v>0</v>
      </c>
      <c r="I69" s="1">
        <v>110000</v>
      </c>
      <c r="J69" s="1">
        <v>0</v>
      </c>
      <c r="K69" s="1">
        <v>5.5</v>
      </c>
      <c r="L69" s="1">
        <v>0</v>
      </c>
      <c r="M69" s="1">
        <v>110000</v>
      </c>
      <c r="N69" s="1">
        <v>0</v>
      </c>
      <c r="O69" s="1">
        <v>5.5</v>
      </c>
      <c r="P69" s="1">
        <v>0</v>
      </c>
      <c r="Q69" s="1">
        <v>110000</v>
      </c>
      <c r="R69" s="1">
        <v>0</v>
      </c>
    </row>
    <row r="70" spans="1:18" hidden="1" x14ac:dyDescent="0.3">
      <c r="A70" t="s">
        <v>22</v>
      </c>
      <c r="B70" s="1">
        <v>2000000</v>
      </c>
      <c r="C70" s="1">
        <v>0</v>
      </c>
      <c r="D70" s="1">
        <v>2000000</v>
      </c>
      <c r="E70" s="1">
        <v>-1890000</v>
      </c>
      <c r="F70" s="1">
        <v>110000</v>
      </c>
      <c r="G70" s="1">
        <v>1890000</v>
      </c>
      <c r="H70" s="1">
        <v>0</v>
      </c>
      <c r="I70" s="1">
        <v>110000</v>
      </c>
      <c r="J70" s="1">
        <v>0</v>
      </c>
      <c r="K70" s="1">
        <v>5.5</v>
      </c>
      <c r="L70" s="1">
        <v>0</v>
      </c>
      <c r="M70" s="1">
        <v>110000</v>
      </c>
      <c r="N70" s="1">
        <v>0</v>
      </c>
      <c r="O70" s="1">
        <v>5.5</v>
      </c>
      <c r="P70" s="1">
        <v>0</v>
      </c>
      <c r="Q70" s="1">
        <v>110000</v>
      </c>
      <c r="R70" s="1">
        <v>0</v>
      </c>
    </row>
    <row r="71" spans="1:18" hidden="1" x14ac:dyDescent="0.3">
      <c r="A71" t="s">
        <v>55</v>
      </c>
      <c r="B71" s="1">
        <v>2000000</v>
      </c>
      <c r="C71" s="1">
        <v>0</v>
      </c>
      <c r="D71" s="1">
        <v>2000000</v>
      </c>
      <c r="E71" s="1">
        <v>-2000000</v>
      </c>
      <c r="F71" s="1">
        <v>0</v>
      </c>
      <c r="G71" s="1">
        <v>2000000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</row>
    <row r="72" spans="1:18" hidden="1" x14ac:dyDescent="0.3">
      <c r="A72" t="s">
        <v>22</v>
      </c>
      <c r="B72" s="1">
        <v>2000000</v>
      </c>
      <c r="C72" s="1">
        <v>0</v>
      </c>
      <c r="D72" s="1">
        <v>2000000</v>
      </c>
      <c r="E72" s="1">
        <v>-2000000</v>
      </c>
      <c r="F72" s="1">
        <v>0</v>
      </c>
      <c r="G72" s="1">
        <v>2000000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</row>
    <row r="73" spans="1:18" hidden="1" x14ac:dyDescent="0.3">
      <c r="A73" t="s">
        <v>56</v>
      </c>
      <c r="B73" s="1">
        <v>2000000</v>
      </c>
      <c r="C73" s="1">
        <v>0</v>
      </c>
      <c r="D73" s="1">
        <v>2000000</v>
      </c>
      <c r="E73" s="1">
        <v>-2000000</v>
      </c>
      <c r="F73" s="1">
        <v>0</v>
      </c>
      <c r="G73" s="1">
        <v>2000000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</row>
    <row r="74" spans="1:18" hidden="1" x14ac:dyDescent="0.3">
      <c r="A74" t="s">
        <v>22</v>
      </c>
      <c r="B74" s="1">
        <v>2000000</v>
      </c>
      <c r="C74" s="1">
        <v>0</v>
      </c>
      <c r="D74" s="1">
        <v>2000000</v>
      </c>
      <c r="E74" s="1">
        <v>-2000000</v>
      </c>
      <c r="F74" s="1">
        <v>0</v>
      </c>
      <c r="G74" s="1">
        <v>2000000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</row>
    <row r="75" spans="1:18" hidden="1" x14ac:dyDescent="0.3">
      <c r="A75" t="s">
        <v>57</v>
      </c>
      <c r="B75" s="1">
        <v>1000000</v>
      </c>
      <c r="C75" s="1">
        <v>0</v>
      </c>
      <c r="D75" s="1">
        <v>1000000</v>
      </c>
      <c r="E75" s="1">
        <v>-1000000</v>
      </c>
      <c r="F75" s="1">
        <v>0</v>
      </c>
      <c r="G75" s="1">
        <v>1000000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</row>
    <row r="76" spans="1:18" hidden="1" x14ac:dyDescent="0.3">
      <c r="A76" t="s">
        <v>22</v>
      </c>
      <c r="B76" s="1">
        <v>1000000</v>
      </c>
      <c r="C76" s="1">
        <v>0</v>
      </c>
      <c r="D76" s="1">
        <v>1000000</v>
      </c>
      <c r="E76" s="1">
        <v>-1000000</v>
      </c>
      <c r="F76" s="1">
        <v>0</v>
      </c>
      <c r="G76" s="1">
        <v>1000000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</row>
    <row r="77" spans="1:18" hidden="1" x14ac:dyDescent="0.3">
      <c r="A77" t="s">
        <v>58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</row>
    <row r="78" spans="1:18" hidden="1" x14ac:dyDescent="0.3">
      <c r="A78" t="s">
        <v>22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</row>
    <row r="79" spans="1:18" hidden="1" x14ac:dyDescent="0.3">
      <c r="A79" t="s">
        <v>59</v>
      </c>
      <c r="B79" s="1">
        <v>30079725</v>
      </c>
      <c r="C79" s="1">
        <v>0</v>
      </c>
      <c r="D79" s="1">
        <v>30079725</v>
      </c>
      <c r="E79" s="1">
        <v>0</v>
      </c>
      <c r="F79" s="1">
        <v>30079725</v>
      </c>
      <c r="G79" s="1">
        <v>0</v>
      </c>
      <c r="H79" s="1">
        <v>0</v>
      </c>
      <c r="I79" s="1">
        <v>30079725</v>
      </c>
      <c r="J79" s="1">
        <v>0</v>
      </c>
      <c r="K79" s="1">
        <v>100</v>
      </c>
      <c r="L79" s="1">
        <v>26261784</v>
      </c>
      <c r="M79" s="1">
        <v>26261784</v>
      </c>
      <c r="N79" s="1">
        <v>3817941</v>
      </c>
      <c r="O79" s="1">
        <v>87.307299999999998</v>
      </c>
      <c r="P79" s="1">
        <v>0</v>
      </c>
      <c r="Q79" s="1">
        <v>0</v>
      </c>
      <c r="R79" s="1">
        <v>26261784</v>
      </c>
    </row>
    <row r="80" spans="1:18" hidden="1" x14ac:dyDescent="0.3">
      <c r="A80" t="s">
        <v>22</v>
      </c>
      <c r="B80" s="1">
        <v>30079725</v>
      </c>
      <c r="C80" s="1">
        <v>0</v>
      </c>
      <c r="D80" s="1">
        <v>30079725</v>
      </c>
      <c r="E80" s="1">
        <v>0</v>
      </c>
      <c r="F80" s="1">
        <v>30079725</v>
      </c>
      <c r="G80" s="1">
        <v>0</v>
      </c>
      <c r="H80" s="1">
        <v>0</v>
      </c>
      <c r="I80" s="1">
        <v>30079725</v>
      </c>
      <c r="J80" s="1">
        <v>0</v>
      </c>
      <c r="K80" s="1">
        <v>100</v>
      </c>
      <c r="L80" s="1">
        <v>26261784</v>
      </c>
      <c r="M80" s="1">
        <v>26261784</v>
      </c>
      <c r="N80" s="1">
        <v>3817941</v>
      </c>
      <c r="O80" s="1">
        <v>87.307299999999998</v>
      </c>
      <c r="P80" s="1">
        <v>0</v>
      </c>
      <c r="Q80" s="1">
        <v>0</v>
      </c>
      <c r="R80" s="1">
        <v>26261784</v>
      </c>
    </row>
    <row r="81" spans="1:18" hidden="1" x14ac:dyDescent="0.3">
      <c r="A81" t="s">
        <v>60</v>
      </c>
      <c r="B81" s="1">
        <v>84599841</v>
      </c>
      <c r="C81" s="1">
        <v>0</v>
      </c>
      <c r="D81" s="1">
        <v>84599841</v>
      </c>
      <c r="E81" s="1">
        <v>0</v>
      </c>
      <c r="F81" s="1">
        <v>84599841</v>
      </c>
      <c r="G81" s="1">
        <v>0</v>
      </c>
      <c r="H81" s="1">
        <v>0</v>
      </c>
      <c r="I81" s="1">
        <v>84599841</v>
      </c>
      <c r="J81" s="1">
        <v>0</v>
      </c>
      <c r="K81" s="1">
        <v>100</v>
      </c>
      <c r="L81" s="1">
        <v>84599841</v>
      </c>
      <c r="M81" s="1">
        <v>84599841</v>
      </c>
      <c r="N81" s="1">
        <v>0</v>
      </c>
      <c r="O81" s="1">
        <v>100</v>
      </c>
      <c r="P81" s="1">
        <v>0</v>
      </c>
      <c r="Q81" s="1">
        <v>0</v>
      </c>
      <c r="R81" s="1">
        <v>84599841</v>
      </c>
    </row>
    <row r="82" spans="1:18" hidden="1" x14ac:dyDescent="0.3">
      <c r="A82" t="s">
        <v>22</v>
      </c>
      <c r="B82" s="1">
        <v>84599841</v>
      </c>
      <c r="C82" s="1">
        <v>0</v>
      </c>
      <c r="D82" s="1">
        <v>84599841</v>
      </c>
      <c r="E82" s="1">
        <v>0</v>
      </c>
      <c r="F82" s="1">
        <v>84599841</v>
      </c>
      <c r="G82" s="1">
        <v>0</v>
      </c>
      <c r="H82" s="1">
        <v>0</v>
      </c>
      <c r="I82" s="1">
        <v>84599841</v>
      </c>
      <c r="J82" s="1">
        <v>0</v>
      </c>
      <c r="K82" s="1">
        <v>100</v>
      </c>
      <c r="L82" s="1">
        <v>84599841</v>
      </c>
      <c r="M82" s="1">
        <v>84599841</v>
      </c>
      <c r="N82" s="1">
        <v>0</v>
      </c>
      <c r="O82" s="1">
        <v>100</v>
      </c>
      <c r="P82" s="1">
        <v>0</v>
      </c>
      <c r="Q82" s="1">
        <v>0</v>
      </c>
      <c r="R82" s="1">
        <v>84599841</v>
      </c>
    </row>
    <row r="83" spans="1:18" hidden="1" x14ac:dyDescent="0.3">
      <c r="A83" t="s">
        <v>61</v>
      </c>
      <c r="B83" s="1">
        <v>63929906</v>
      </c>
      <c r="C83" s="1">
        <v>0</v>
      </c>
      <c r="D83" s="1">
        <v>63929906</v>
      </c>
      <c r="E83" s="1">
        <v>-3907</v>
      </c>
      <c r="F83" s="1">
        <v>63925999</v>
      </c>
      <c r="G83" s="1">
        <v>3907</v>
      </c>
      <c r="H83" s="1">
        <v>0</v>
      </c>
      <c r="I83" s="1">
        <v>63925999</v>
      </c>
      <c r="J83" s="1">
        <v>0</v>
      </c>
      <c r="K83" s="1">
        <v>99.993899999999996</v>
      </c>
      <c r="L83" s="1">
        <v>63925999</v>
      </c>
      <c r="M83" s="1">
        <v>63925999</v>
      </c>
      <c r="N83" s="1">
        <v>0</v>
      </c>
      <c r="O83" s="1">
        <v>99.993899999999996</v>
      </c>
      <c r="P83" s="1">
        <v>0</v>
      </c>
      <c r="Q83" s="1">
        <v>0</v>
      </c>
      <c r="R83" s="1">
        <v>63925999</v>
      </c>
    </row>
    <row r="84" spans="1:18" hidden="1" x14ac:dyDescent="0.3">
      <c r="A84" t="s">
        <v>22</v>
      </c>
      <c r="B84" s="1">
        <v>63929906</v>
      </c>
      <c r="C84" s="1">
        <v>0</v>
      </c>
      <c r="D84" s="1">
        <v>63929906</v>
      </c>
      <c r="E84" s="1">
        <v>-3907</v>
      </c>
      <c r="F84" s="1">
        <v>63925999</v>
      </c>
      <c r="G84" s="1">
        <v>3907</v>
      </c>
      <c r="H84" s="1">
        <v>0</v>
      </c>
      <c r="I84" s="1">
        <v>63925999</v>
      </c>
      <c r="J84" s="1">
        <v>0</v>
      </c>
      <c r="K84" s="1">
        <v>99.993899999999996</v>
      </c>
      <c r="L84" s="1">
        <v>63925999</v>
      </c>
      <c r="M84" s="1">
        <v>63925999</v>
      </c>
      <c r="N84" s="1">
        <v>0</v>
      </c>
      <c r="O84" s="1">
        <v>99.993899999999996</v>
      </c>
      <c r="P84" s="1">
        <v>0</v>
      </c>
      <c r="Q84" s="1">
        <v>0</v>
      </c>
      <c r="R84" s="1">
        <v>63925999</v>
      </c>
    </row>
    <row r="85" spans="1:18" hidden="1" x14ac:dyDescent="0.3">
      <c r="A85" t="s">
        <v>62</v>
      </c>
      <c r="B85" s="1">
        <v>5000000</v>
      </c>
      <c r="C85" s="1">
        <v>0</v>
      </c>
      <c r="D85" s="1">
        <v>5000000</v>
      </c>
      <c r="E85" s="1">
        <v>0</v>
      </c>
      <c r="F85" s="1">
        <v>5000000</v>
      </c>
      <c r="G85" s="1">
        <v>0</v>
      </c>
      <c r="H85" s="1">
        <v>0</v>
      </c>
      <c r="I85" s="1">
        <v>5000000</v>
      </c>
      <c r="J85" s="1">
        <v>0</v>
      </c>
      <c r="K85" s="1">
        <v>100</v>
      </c>
      <c r="L85" s="1">
        <v>5000000</v>
      </c>
      <c r="M85" s="1">
        <v>5000000</v>
      </c>
      <c r="N85" s="1">
        <v>0</v>
      </c>
      <c r="O85" s="1">
        <v>100</v>
      </c>
      <c r="P85" s="1">
        <v>0</v>
      </c>
      <c r="Q85" s="1">
        <v>0</v>
      </c>
      <c r="R85" s="1">
        <v>5000000</v>
      </c>
    </row>
    <row r="86" spans="1:18" hidden="1" x14ac:dyDescent="0.3">
      <c r="A86" t="s">
        <v>22</v>
      </c>
      <c r="B86" s="1">
        <v>5000000</v>
      </c>
      <c r="C86" s="1">
        <v>0</v>
      </c>
      <c r="D86" s="1">
        <v>5000000</v>
      </c>
      <c r="E86" s="1">
        <v>0</v>
      </c>
      <c r="F86" s="1">
        <v>5000000</v>
      </c>
      <c r="G86" s="1">
        <v>0</v>
      </c>
      <c r="H86" s="1">
        <v>0</v>
      </c>
      <c r="I86" s="1">
        <v>5000000</v>
      </c>
      <c r="J86" s="1">
        <v>0</v>
      </c>
      <c r="K86" s="1">
        <v>100</v>
      </c>
      <c r="L86" s="1">
        <v>5000000</v>
      </c>
      <c r="M86" s="1">
        <v>5000000</v>
      </c>
      <c r="N86" s="1">
        <v>0</v>
      </c>
      <c r="O86" s="1">
        <v>100</v>
      </c>
      <c r="P86" s="1">
        <v>0</v>
      </c>
      <c r="Q86" s="1">
        <v>0</v>
      </c>
      <c r="R86" s="1">
        <v>5000000</v>
      </c>
    </row>
    <row r="87" spans="1:18" hidden="1" x14ac:dyDescent="0.3">
      <c r="A87" t="s">
        <v>63</v>
      </c>
      <c r="B87" s="1">
        <v>36390528</v>
      </c>
      <c r="C87" s="1">
        <v>0</v>
      </c>
      <c r="D87" s="1">
        <v>36390528</v>
      </c>
      <c r="E87" s="1">
        <v>0</v>
      </c>
      <c r="F87" s="1">
        <v>36390528</v>
      </c>
      <c r="G87" s="1">
        <v>0</v>
      </c>
      <c r="H87" s="1">
        <v>0</v>
      </c>
      <c r="I87" s="1">
        <v>36390528</v>
      </c>
      <c r="J87" s="1">
        <v>0</v>
      </c>
      <c r="K87" s="1">
        <v>100</v>
      </c>
      <c r="L87" s="1">
        <v>36390528</v>
      </c>
      <c r="M87" s="1">
        <v>36390528</v>
      </c>
      <c r="N87" s="1">
        <v>0</v>
      </c>
      <c r="O87" s="1">
        <v>100</v>
      </c>
      <c r="P87" s="1">
        <v>0</v>
      </c>
      <c r="Q87" s="1">
        <v>0</v>
      </c>
      <c r="R87" s="1">
        <v>36390528</v>
      </c>
    </row>
    <row r="88" spans="1:18" hidden="1" x14ac:dyDescent="0.3">
      <c r="A88" t="s">
        <v>22</v>
      </c>
      <c r="B88" s="1">
        <v>36390528</v>
      </c>
      <c r="C88" s="1">
        <v>0</v>
      </c>
      <c r="D88" s="1">
        <v>36390528</v>
      </c>
      <c r="E88" s="1">
        <v>0</v>
      </c>
      <c r="F88" s="1">
        <v>36390528</v>
      </c>
      <c r="G88" s="1">
        <v>0</v>
      </c>
      <c r="H88" s="1">
        <v>0</v>
      </c>
      <c r="I88" s="1">
        <v>36390528</v>
      </c>
      <c r="J88" s="1">
        <v>0</v>
      </c>
      <c r="K88" s="1">
        <v>100</v>
      </c>
      <c r="L88" s="1">
        <v>36390528</v>
      </c>
      <c r="M88" s="1">
        <v>36390528</v>
      </c>
      <c r="N88" s="1">
        <v>0</v>
      </c>
      <c r="O88" s="1">
        <v>100</v>
      </c>
      <c r="P88" s="1">
        <v>0</v>
      </c>
      <c r="Q88" s="1">
        <v>0</v>
      </c>
      <c r="R88" s="1">
        <v>36390528</v>
      </c>
    </row>
    <row r="89" spans="1:18" hidden="1" x14ac:dyDescent="0.3">
      <c r="A89" t="s">
        <v>64</v>
      </c>
      <c r="B89" s="1">
        <v>1000000</v>
      </c>
      <c r="C89" s="1">
        <v>0</v>
      </c>
      <c r="D89" s="1">
        <v>1000000</v>
      </c>
      <c r="E89" s="1">
        <v>-536700</v>
      </c>
      <c r="F89" s="1">
        <v>463300</v>
      </c>
      <c r="G89" s="1">
        <v>536700</v>
      </c>
      <c r="H89" s="1">
        <v>83300</v>
      </c>
      <c r="I89" s="1">
        <v>463300</v>
      </c>
      <c r="J89" s="1">
        <v>0</v>
      </c>
      <c r="K89" s="1">
        <v>46.33</v>
      </c>
      <c r="L89" s="1">
        <v>83300</v>
      </c>
      <c r="M89" s="1">
        <v>463300</v>
      </c>
      <c r="N89" s="1">
        <v>0</v>
      </c>
      <c r="O89" s="1">
        <v>46.33</v>
      </c>
      <c r="P89" s="1">
        <v>83300</v>
      </c>
      <c r="Q89" s="1">
        <v>463300</v>
      </c>
      <c r="R89" s="1">
        <v>0</v>
      </c>
    </row>
    <row r="90" spans="1:18" hidden="1" x14ac:dyDescent="0.3">
      <c r="A90" t="s">
        <v>22</v>
      </c>
      <c r="B90" s="1">
        <v>1000000</v>
      </c>
      <c r="C90" s="1">
        <v>0</v>
      </c>
      <c r="D90" s="1">
        <v>1000000</v>
      </c>
      <c r="E90" s="1">
        <v>-536700</v>
      </c>
      <c r="F90" s="1">
        <v>463300</v>
      </c>
      <c r="G90" s="1">
        <v>536700</v>
      </c>
      <c r="H90" s="1">
        <v>83300</v>
      </c>
      <c r="I90" s="1">
        <v>463300</v>
      </c>
      <c r="J90" s="1">
        <v>0</v>
      </c>
      <c r="K90" s="1">
        <v>46.33</v>
      </c>
      <c r="L90" s="1">
        <v>83300</v>
      </c>
      <c r="M90" s="1">
        <v>463300</v>
      </c>
      <c r="N90" s="1">
        <v>0</v>
      </c>
      <c r="O90" s="1">
        <v>46.33</v>
      </c>
      <c r="P90" s="1">
        <v>83300</v>
      </c>
      <c r="Q90" s="1">
        <v>463300</v>
      </c>
      <c r="R90" s="1">
        <v>0</v>
      </c>
    </row>
    <row r="91" spans="1:18" hidden="1" x14ac:dyDescent="0.3">
      <c r="A91" t="s">
        <v>65</v>
      </c>
      <c r="B91" s="1">
        <v>32377803</v>
      </c>
      <c r="C91" s="1">
        <v>0</v>
      </c>
      <c r="D91" s="1">
        <v>32377803</v>
      </c>
      <c r="E91" s="1">
        <v>0</v>
      </c>
      <c r="F91" s="1">
        <v>32377803</v>
      </c>
      <c r="G91" s="1">
        <v>0</v>
      </c>
      <c r="H91" s="1">
        <v>0</v>
      </c>
      <c r="I91" s="1">
        <v>32377803</v>
      </c>
      <c r="J91" s="1">
        <v>0</v>
      </c>
      <c r="K91" s="1">
        <v>100</v>
      </c>
      <c r="L91" s="1">
        <v>0</v>
      </c>
      <c r="M91" s="1">
        <v>31938902</v>
      </c>
      <c r="N91" s="1">
        <v>438901</v>
      </c>
      <c r="O91" s="1">
        <v>98.644400000000005</v>
      </c>
      <c r="P91" s="1">
        <v>0</v>
      </c>
      <c r="Q91" s="1">
        <v>31938902</v>
      </c>
      <c r="R91" s="1">
        <v>0</v>
      </c>
    </row>
    <row r="92" spans="1:18" hidden="1" x14ac:dyDescent="0.3">
      <c r="A92" t="s">
        <v>22</v>
      </c>
      <c r="B92" s="1">
        <v>32377803</v>
      </c>
      <c r="C92" s="1">
        <v>0</v>
      </c>
      <c r="D92" s="1">
        <v>32377803</v>
      </c>
      <c r="E92" s="1">
        <v>0</v>
      </c>
      <c r="F92" s="1">
        <v>32377803</v>
      </c>
      <c r="G92" s="1">
        <v>0</v>
      </c>
      <c r="H92" s="1">
        <v>0</v>
      </c>
      <c r="I92" s="1">
        <v>32377803</v>
      </c>
      <c r="J92" s="1">
        <v>0</v>
      </c>
      <c r="K92" s="1">
        <v>100</v>
      </c>
      <c r="L92" s="1">
        <v>0</v>
      </c>
      <c r="M92" s="1">
        <v>31938902</v>
      </c>
      <c r="N92" s="1">
        <v>438901</v>
      </c>
      <c r="O92" s="1">
        <v>98.644400000000005</v>
      </c>
      <c r="P92" s="1">
        <v>0</v>
      </c>
      <c r="Q92" s="1">
        <v>31938902</v>
      </c>
      <c r="R92" s="1">
        <v>0</v>
      </c>
    </row>
    <row r="93" spans="1:18" hidden="1" x14ac:dyDescent="0.3">
      <c r="A93" t="s">
        <v>66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</row>
    <row r="94" spans="1:18" hidden="1" x14ac:dyDescent="0.3">
      <c r="A94" t="s">
        <v>22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</row>
    <row r="95" spans="1:18" hidden="1" x14ac:dyDescent="0.3">
      <c r="A95" t="s">
        <v>67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</row>
    <row r="96" spans="1:18" hidden="1" x14ac:dyDescent="0.3">
      <c r="A96" t="s">
        <v>22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</row>
    <row r="97" spans="1:18" hidden="1" x14ac:dyDescent="0.3">
      <c r="A97" t="s">
        <v>68</v>
      </c>
      <c r="B97" s="1">
        <v>72854712</v>
      </c>
      <c r="C97" s="1">
        <v>0</v>
      </c>
      <c r="D97" s="1">
        <v>72854712</v>
      </c>
      <c r="E97" s="1">
        <v>6067942</v>
      </c>
      <c r="F97" s="1">
        <v>72854712</v>
      </c>
      <c r="G97" s="1">
        <v>0</v>
      </c>
      <c r="H97" s="1">
        <v>6067942</v>
      </c>
      <c r="I97" s="1">
        <v>72854712</v>
      </c>
      <c r="J97" s="1">
        <v>0</v>
      </c>
      <c r="K97" s="1">
        <v>100</v>
      </c>
      <c r="L97" s="1">
        <v>6067942</v>
      </c>
      <c r="M97" s="1">
        <v>72854712</v>
      </c>
      <c r="N97" s="1">
        <v>0</v>
      </c>
      <c r="O97" s="1">
        <v>100</v>
      </c>
      <c r="P97" s="1">
        <v>6067942</v>
      </c>
      <c r="Q97" s="1">
        <v>72854712</v>
      </c>
      <c r="R97" s="1">
        <v>0</v>
      </c>
    </row>
    <row r="98" spans="1:18" hidden="1" x14ac:dyDescent="0.3">
      <c r="A98" t="s">
        <v>22</v>
      </c>
      <c r="B98" s="1">
        <v>72854712</v>
      </c>
      <c r="C98" s="1">
        <v>0</v>
      </c>
      <c r="D98" s="1">
        <v>72854712</v>
      </c>
      <c r="E98" s="1">
        <v>6067942</v>
      </c>
      <c r="F98" s="1">
        <v>72854712</v>
      </c>
      <c r="G98" s="1">
        <v>0</v>
      </c>
      <c r="H98" s="1">
        <v>6067942</v>
      </c>
      <c r="I98" s="1">
        <v>72854712</v>
      </c>
      <c r="J98" s="1">
        <v>0</v>
      </c>
      <c r="K98" s="1">
        <v>100</v>
      </c>
      <c r="L98" s="1">
        <v>6067942</v>
      </c>
      <c r="M98" s="1">
        <v>72854712</v>
      </c>
      <c r="N98" s="1">
        <v>0</v>
      </c>
      <c r="O98" s="1">
        <v>100</v>
      </c>
      <c r="P98" s="1">
        <v>6067942</v>
      </c>
      <c r="Q98" s="1">
        <v>72854712</v>
      </c>
      <c r="R98" s="1">
        <v>0</v>
      </c>
    </row>
    <row r="99" spans="1:18" hidden="1" x14ac:dyDescent="0.3">
      <c r="A99" t="s">
        <v>69</v>
      </c>
      <c r="B99" s="1">
        <v>7374164</v>
      </c>
      <c r="C99" s="1">
        <v>0</v>
      </c>
      <c r="D99" s="1">
        <v>7374164</v>
      </c>
      <c r="E99" s="1">
        <v>611676</v>
      </c>
      <c r="F99" s="1">
        <v>7374164</v>
      </c>
      <c r="G99" s="1">
        <v>0</v>
      </c>
      <c r="H99" s="1">
        <v>611676</v>
      </c>
      <c r="I99" s="1">
        <v>7374164</v>
      </c>
      <c r="J99" s="1">
        <v>0</v>
      </c>
      <c r="K99" s="1">
        <v>100</v>
      </c>
      <c r="L99" s="1">
        <v>611676</v>
      </c>
      <c r="M99" s="1">
        <v>7374164</v>
      </c>
      <c r="N99" s="1">
        <v>0</v>
      </c>
      <c r="O99" s="1">
        <v>100</v>
      </c>
      <c r="P99" s="1">
        <v>611676</v>
      </c>
      <c r="Q99" s="1">
        <v>7374164</v>
      </c>
      <c r="R99" s="1">
        <v>0</v>
      </c>
    </row>
    <row r="100" spans="1:18" hidden="1" x14ac:dyDescent="0.3">
      <c r="A100" t="s">
        <v>22</v>
      </c>
      <c r="B100" s="1">
        <v>7374164</v>
      </c>
      <c r="C100" s="1">
        <v>0</v>
      </c>
      <c r="D100" s="1">
        <v>7374164</v>
      </c>
      <c r="E100" s="1">
        <v>611676</v>
      </c>
      <c r="F100" s="1">
        <v>7374164</v>
      </c>
      <c r="G100" s="1">
        <v>0</v>
      </c>
      <c r="H100" s="1">
        <v>611676</v>
      </c>
      <c r="I100" s="1">
        <v>7374164</v>
      </c>
      <c r="J100" s="1">
        <v>0</v>
      </c>
      <c r="K100" s="1">
        <v>100</v>
      </c>
      <c r="L100" s="1">
        <v>611676</v>
      </c>
      <c r="M100" s="1">
        <v>7374164</v>
      </c>
      <c r="N100" s="1">
        <v>0</v>
      </c>
      <c r="O100" s="1">
        <v>100</v>
      </c>
      <c r="P100" s="1">
        <v>611676</v>
      </c>
      <c r="Q100" s="1">
        <v>7374164</v>
      </c>
      <c r="R100" s="1">
        <v>0</v>
      </c>
    </row>
    <row r="101" spans="1:18" hidden="1" x14ac:dyDescent="0.3">
      <c r="A101" t="s">
        <v>70</v>
      </c>
      <c r="B101" s="1">
        <v>1485000000</v>
      </c>
      <c r="C101" s="1">
        <v>0</v>
      </c>
      <c r="D101" s="1">
        <v>1485000000</v>
      </c>
      <c r="E101" s="1">
        <v>584633322</v>
      </c>
      <c r="F101" s="1">
        <v>1484633322</v>
      </c>
      <c r="G101" s="1">
        <v>366678</v>
      </c>
      <c r="H101" s="1">
        <v>584633322</v>
      </c>
      <c r="I101" s="1">
        <v>1484633322</v>
      </c>
      <c r="J101" s="1">
        <v>0</v>
      </c>
      <c r="K101" s="1">
        <v>99.975300000000004</v>
      </c>
      <c r="L101" s="1">
        <v>290610401</v>
      </c>
      <c r="M101" s="1">
        <v>870351392</v>
      </c>
      <c r="N101" s="1">
        <v>614281930</v>
      </c>
      <c r="O101" s="1">
        <v>58.609499999999997</v>
      </c>
      <c r="P101" s="1">
        <v>289491249</v>
      </c>
      <c r="Q101" s="1">
        <v>723752674</v>
      </c>
      <c r="R101" s="1">
        <v>146598718</v>
      </c>
    </row>
    <row r="102" spans="1:18" hidden="1" x14ac:dyDescent="0.3">
      <c r="A102" t="s">
        <v>22</v>
      </c>
      <c r="B102" s="1">
        <v>1485000000</v>
      </c>
      <c r="C102" s="1">
        <v>0</v>
      </c>
      <c r="D102" s="1">
        <v>1485000000</v>
      </c>
      <c r="E102" s="1">
        <v>584633322</v>
      </c>
      <c r="F102" s="1">
        <v>1484633322</v>
      </c>
      <c r="G102" s="1">
        <v>366678</v>
      </c>
      <c r="H102" s="1">
        <v>584633322</v>
      </c>
      <c r="I102" s="1">
        <v>1484633322</v>
      </c>
      <c r="J102" s="1">
        <v>0</v>
      </c>
      <c r="K102" s="1">
        <v>99.975300000000004</v>
      </c>
      <c r="L102" s="1">
        <v>290610401</v>
      </c>
      <c r="M102" s="1">
        <v>870351392</v>
      </c>
      <c r="N102" s="1">
        <v>614281930</v>
      </c>
      <c r="O102" s="1">
        <v>58.609499999999997</v>
      </c>
      <c r="P102" s="1">
        <v>289491249</v>
      </c>
      <c r="Q102" s="1">
        <v>723752674</v>
      </c>
      <c r="R102" s="1">
        <v>146598718</v>
      </c>
    </row>
    <row r="103" spans="1:18" hidden="1" x14ac:dyDescent="0.3">
      <c r="A103" t="s">
        <v>71</v>
      </c>
      <c r="B103" s="1">
        <v>245297898</v>
      </c>
      <c r="C103" s="1">
        <v>0</v>
      </c>
      <c r="D103" s="1">
        <v>245297898</v>
      </c>
      <c r="E103" s="1">
        <v>89102641</v>
      </c>
      <c r="F103" s="1">
        <v>212942641</v>
      </c>
      <c r="G103" s="1">
        <v>32355257</v>
      </c>
      <c r="H103" s="1">
        <v>89102641</v>
      </c>
      <c r="I103" s="1">
        <v>212942641</v>
      </c>
      <c r="J103" s="1">
        <v>0</v>
      </c>
      <c r="K103" s="1">
        <v>86.809799999999996</v>
      </c>
      <c r="L103" s="1">
        <v>31836022</v>
      </c>
      <c r="M103" s="1">
        <v>105185830</v>
      </c>
      <c r="N103" s="1">
        <v>107756811</v>
      </c>
      <c r="O103" s="1">
        <v>42.880899999999997</v>
      </c>
      <c r="P103" s="1">
        <v>7691345</v>
      </c>
      <c r="Q103" s="1">
        <v>81041153</v>
      </c>
      <c r="R103" s="1">
        <v>24144677</v>
      </c>
    </row>
    <row r="104" spans="1:18" hidden="1" x14ac:dyDescent="0.3">
      <c r="A104" t="s">
        <v>22</v>
      </c>
      <c r="B104" s="1">
        <v>245297898</v>
      </c>
      <c r="C104" s="1">
        <v>0</v>
      </c>
      <c r="D104" s="1">
        <v>245297898</v>
      </c>
      <c r="E104" s="1">
        <v>89102641</v>
      </c>
      <c r="F104" s="1">
        <v>212942641</v>
      </c>
      <c r="G104" s="1">
        <v>32355257</v>
      </c>
      <c r="H104" s="1">
        <v>89102641</v>
      </c>
      <c r="I104" s="1">
        <v>212942641</v>
      </c>
      <c r="J104" s="1">
        <v>0</v>
      </c>
      <c r="K104" s="1">
        <v>86.809799999999996</v>
      </c>
      <c r="L104" s="1">
        <v>31836022</v>
      </c>
      <c r="M104" s="1">
        <v>105185830</v>
      </c>
      <c r="N104" s="1">
        <v>107756811</v>
      </c>
      <c r="O104" s="1">
        <v>42.880899999999997</v>
      </c>
      <c r="P104" s="1">
        <v>7691345</v>
      </c>
      <c r="Q104" s="1">
        <v>81041153</v>
      </c>
      <c r="R104" s="1">
        <v>24144677</v>
      </c>
    </row>
    <row r="105" spans="1:18" hidden="1" x14ac:dyDescent="0.3">
      <c r="A105" t="s">
        <v>72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</row>
    <row r="106" spans="1:18" hidden="1" x14ac:dyDescent="0.3">
      <c r="A106" t="s">
        <v>22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</row>
    <row r="107" spans="1:18" hidden="1" x14ac:dyDescent="0.3">
      <c r="A107" t="s">
        <v>73</v>
      </c>
      <c r="B107" s="1">
        <v>2000000</v>
      </c>
      <c r="C107" s="1">
        <v>0</v>
      </c>
      <c r="D107" s="1">
        <v>2000000</v>
      </c>
      <c r="E107" s="1">
        <v>-2000000</v>
      </c>
      <c r="F107" s="1">
        <v>0</v>
      </c>
      <c r="G107" s="1">
        <v>2000000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</row>
    <row r="108" spans="1:18" hidden="1" x14ac:dyDescent="0.3">
      <c r="A108" t="s">
        <v>22</v>
      </c>
      <c r="B108" s="1">
        <v>2000000</v>
      </c>
      <c r="C108" s="1">
        <v>0</v>
      </c>
      <c r="D108" s="1">
        <v>2000000</v>
      </c>
      <c r="E108" s="1">
        <v>-2000000</v>
      </c>
      <c r="F108" s="1">
        <v>0</v>
      </c>
      <c r="G108" s="1">
        <v>2000000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</row>
    <row r="109" spans="1:18" hidden="1" x14ac:dyDescent="0.3">
      <c r="A109" t="s">
        <v>74</v>
      </c>
      <c r="B109" s="1">
        <v>5000000</v>
      </c>
      <c r="C109" s="1">
        <v>0</v>
      </c>
      <c r="D109" s="1">
        <v>5000000</v>
      </c>
      <c r="E109" s="1">
        <v>-1917625</v>
      </c>
      <c r="F109" s="1">
        <v>3082375</v>
      </c>
      <c r="G109" s="1">
        <v>1917625</v>
      </c>
      <c r="H109" s="1">
        <v>693600</v>
      </c>
      <c r="I109" s="1">
        <v>3082375</v>
      </c>
      <c r="J109" s="1">
        <v>0</v>
      </c>
      <c r="K109" s="1">
        <v>61.647500000000001</v>
      </c>
      <c r="L109" s="1">
        <v>1366000</v>
      </c>
      <c r="M109" s="1">
        <v>3082375</v>
      </c>
      <c r="N109" s="1">
        <v>0</v>
      </c>
      <c r="O109" s="1">
        <v>61.647500000000001</v>
      </c>
      <c r="P109" s="1">
        <v>1366000</v>
      </c>
      <c r="Q109" s="1">
        <v>3082375</v>
      </c>
      <c r="R109" s="1">
        <v>0</v>
      </c>
    </row>
    <row r="110" spans="1:18" hidden="1" x14ac:dyDescent="0.3">
      <c r="A110" t="s">
        <v>22</v>
      </c>
      <c r="B110" s="1">
        <v>5000000</v>
      </c>
      <c r="C110" s="1">
        <v>0</v>
      </c>
      <c r="D110" s="1">
        <v>5000000</v>
      </c>
      <c r="E110" s="1">
        <v>-1917625</v>
      </c>
      <c r="F110" s="1">
        <v>3082375</v>
      </c>
      <c r="G110" s="1">
        <v>1917625</v>
      </c>
      <c r="H110" s="1">
        <v>693600</v>
      </c>
      <c r="I110" s="1">
        <v>3082375</v>
      </c>
      <c r="J110" s="1">
        <v>0</v>
      </c>
      <c r="K110" s="1">
        <v>61.647500000000001</v>
      </c>
      <c r="L110" s="1">
        <v>1366000</v>
      </c>
      <c r="M110" s="1">
        <v>3082375</v>
      </c>
      <c r="N110" s="1">
        <v>0</v>
      </c>
      <c r="O110" s="1">
        <v>61.647500000000001</v>
      </c>
      <c r="P110" s="1">
        <v>1366000</v>
      </c>
      <c r="Q110" s="1">
        <v>3082375</v>
      </c>
      <c r="R110" s="1">
        <v>0</v>
      </c>
    </row>
    <row r="111" spans="1:18" hidden="1" x14ac:dyDescent="0.3">
      <c r="A111" t="s">
        <v>75</v>
      </c>
      <c r="B111" s="1">
        <v>214723810</v>
      </c>
      <c r="C111" s="1">
        <v>0</v>
      </c>
      <c r="D111" s="1">
        <v>214723810</v>
      </c>
      <c r="E111" s="1">
        <v>15673310</v>
      </c>
      <c r="F111" s="1">
        <v>199723810</v>
      </c>
      <c r="G111" s="1">
        <v>15000000</v>
      </c>
      <c r="H111" s="1">
        <v>15673310</v>
      </c>
      <c r="I111" s="1">
        <v>199723810</v>
      </c>
      <c r="J111" s="1">
        <v>0</v>
      </c>
      <c r="K111" s="1">
        <v>93.014300000000006</v>
      </c>
      <c r="L111" s="1">
        <v>15673310</v>
      </c>
      <c r="M111" s="1">
        <v>199723810</v>
      </c>
      <c r="N111" s="1">
        <v>0</v>
      </c>
      <c r="O111" s="1">
        <v>93.014300000000006</v>
      </c>
      <c r="P111" s="1">
        <v>15673310</v>
      </c>
      <c r="Q111" s="1">
        <v>199723810</v>
      </c>
      <c r="R111" s="1">
        <v>0</v>
      </c>
    </row>
    <row r="112" spans="1:18" hidden="1" x14ac:dyDescent="0.3">
      <c r="A112" t="s">
        <v>22</v>
      </c>
      <c r="B112" s="1">
        <v>214723810</v>
      </c>
      <c r="C112" s="1">
        <v>0</v>
      </c>
      <c r="D112" s="1">
        <v>214723810</v>
      </c>
      <c r="E112" s="1">
        <v>15673310</v>
      </c>
      <c r="F112" s="1">
        <v>199723810</v>
      </c>
      <c r="G112" s="1">
        <v>15000000</v>
      </c>
      <c r="H112" s="1">
        <v>15673310</v>
      </c>
      <c r="I112" s="1">
        <v>199723810</v>
      </c>
      <c r="J112" s="1">
        <v>0</v>
      </c>
      <c r="K112" s="1">
        <v>93.014300000000006</v>
      </c>
      <c r="L112" s="1">
        <v>15673310</v>
      </c>
      <c r="M112" s="1">
        <v>199723810</v>
      </c>
      <c r="N112" s="1">
        <v>0</v>
      </c>
      <c r="O112" s="1">
        <v>93.014300000000006</v>
      </c>
      <c r="P112" s="1">
        <v>15673310</v>
      </c>
      <c r="Q112" s="1">
        <v>199723810</v>
      </c>
      <c r="R112" s="1">
        <v>0</v>
      </c>
    </row>
    <row r="113" spans="1:18" hidden="1" x14ac:dyDescent="0.3">
      <c r="A113" t="s">
        <v>76</v>
      </c>
      <c r="B113" s="1">
        <v>174161912</v>
      </c>
      <c r="C113" s="1">
        <v>0</v>
      </c>
      <c r="D113" s="1">
        <v>174161912</v>
      </c>
      <c r="E113" s="1">
        <v>0</v>
      </c>
      <c r="F113" s="1">
        <v>174161912</v>
      </c>
      <c r="G113" s="1">
        <v>0</v>
      </c>
      <c r="H113" s="1">
        <v>0</v>
      </c>
      <c r="I113" s="1">
        <v>174161912</v>
      </c>
      <c r="J113" s="1">
        <v>0</v>
      </c>
      <c r="K113" s="1">
        <v>100</v>
      </c>
      <c r="L113" s="1">
        <v>24073600</v>
      </c>
      <c r="M113" s="1">
        <v>174161912</v>
      </c>
      <c r="N113" s="1">
        <v>0</v>
      </c>
      <c r="O113" s="1">
        <v>100</v>
      </c>
      <c r="P113" s="1">
        <v>24073600</v>
      </c>
      <c r="Q113" s="1">
        <v>174161912</v>
      </c>
      <c r="R113" s="1">
        <v>0</v>
      </c>
    </row>
    <row r="114" spans="1:18" hidden="1" x14ac:dyDescent="0.3">
      <c r="A114" t="s">
        <v>22</v>
      </c>
      <c r="B114" s="1">
        <v>174161912</v>
      </c>
      <c r="C114" s="1">
        <v>0</v>
      </c>
      <c r="D114" s="1">
        <v>174161912</v>
      </c>
      <c r="E114" s="1">
        <v>0</v>
      </c>
      <c r="F114" s="1">
        <v>174161912</v>
      </c>
      <c r="G114" s="1">
        <v>0</v>
      </c>
      <c r="H114" s="1">
        <v>0</v>
      </c>
      <c r="I114" s="1">
        <v>174161912</v>
      </c>
      <c r="J114" s="1">
        <v>0</v>
      </c>
      <c r="K114" s="1">
        <v>100</v>
      </c>
      <c r="L114" s="1">
        <v>24073600</v>
      </c>
      <c r="M114" s="1">
        <v>174161912</v>
      </c>
      <c r="N114" s="1">
        <v>0</v>
      </c>
      <c r="O114" s="1">
        <v>100</v>
      </c>
      <c r="P114" s="1">
        <v>24073600</v>
      </c>
      <c r="Q114" s="1">
        <v>174161912</v>
      </c>
      <c r="R114" s="1">
        <v>0</v>
      </c>
    </row>
    <row r="115" spans="1:18" hidden="1" x14ac:dyDescent="0.3">
      <c r="A115" t="s">
        <v>77</v>
      </c>
      <c r="B115" s="1">
        <v>3703007</v>
      </c>
      <c r="C115" s="1">
        <v>0</v>
      </c>
      <c r="D115" s="1">
        <v>3703007</v>
      </c>
      <c r="E115" s="1">
        <v>940</v>
      </c>
      <c r="F115" s="1">
        <v>3703007</v>
      </c>
      <c r="G115" s="1">
        <v>0</v>
      </c>
      <c r="H115" s="1">
        <v>940</v>
      </c>
      <c r="I115" s="1">
        <v>3703007</v>
      </c>
      <c r="J115" s="1">
        <v>0</v>
      </c>
      <c r="K115" s="1">
        <v>100</v>
      </c>
      <c r="L115" s="1">
        <v>32259</v>
      </c>
      <c r="M115" s="1">
        <v>3703007</v>
      </c>
      <c r="N115" s="1">
        <v>0</v>
      </c>
      <c r="O115" s="1">
        <v>100</v>
      </c>
      <c r="P115" s="1">
        <v>32259</v>
      </c>
      <c r="Q115" s="1">
        <v>3703007</v>
      </c>
      <c r="R115" s="1">
        <v>0</v>
      </c>
    </row>
    <row r="116" spans="1:18" hidden="1" x14ac:dyDescent="0.3">
      <c r="A116" t="s">
        <v>22</v>
      </c>
      <c r="B116" s="1">
        <v>3703007</v>
      </c>
      <c r="C116" s="1">
        <v>0</v>
      </c>
      <c r="D116" s="1">
        <v>3703007</v>
      </c>
      <c r="E116" s="1">
        <v>940</v>
      </c>
      <c r="F116" s="1">
        <v>3703007</v>
      </c>
      <c r="G116" s="1">
        <v>0</v>
      </c>
      <c r="H116" s="1">
        <v>940</v>
      </c>
      <c r="I116" s="1">
        <v>3703007</v>
      </c>
      <c r="J116" s="1">
        <v>0</v>
      </c>
      <c r="K116" s="1">
        <v>100</v>
      </c>
      <c r="L116" s="1">
        <v>32259</v>
      </c>
      <c r="M116" s="1">
        <v>3703007</v>
      </c>
      <c r="N116" s="1">
        <v>0</v>
      </c>
      <c r="O116" s="1">
        <v>100</v>
      </c>
      <c r="P116" s="1">
        <v>32259</v>
      </c>
      <c r="Q116" s="1">
        <v>3703007</v>
      </c>
      <c r="R116" s="1">
        <v>0</v>
      </c>
    </row>
    <row r="117" spans="1:18" hidden="1" x14ac:dyDescent="0.3">
      <c r="A117" t="s">
        <v>78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</row>
    <row r="118" spans="1:18" hidden="1" x14ac:dyDescent="0.3">
      <c r="A118" t="s">
        <v>22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</row>
    <row r="119" spans="1:18" hidden="1" x14ac:dyDescent="0.3">
      <c r="A119" t="s">
        <v>79</v>
      </c>
      <c r="B119" s="1">
        <v>7117140</v>
      </c>
      <c r="C119" s="1">
        <v>0</v>
      </c>
      <c r="D119" s="1">
        <v>7117140</v>
      </c>
      <c r="E119" s="1">
        <v>0</v>
      </c>
      <c r="F119" s="1">
        <v>0</v>
      </c>
      <c r="G119" s="1">
        <v>7117140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</row>
    <row r="120" spans="1:18" hidden="1" x14ac:dyDescent="0.3">
      <c r="A120" t="s">
        <v>22</v>
      </c>
      <c r="B120" s="1">
        <v>7117140</v>
      </c>
      <c r="C120" s="1">
        <v>0</v>
      </c>
      <c r="D120" s="1">
        <v>7117140</v>
      </c>
      <c r="E120" s="1">
        <v>0</v>
      </c>
      <c r="F120" s="1">
        <v>0</v>
      </c>
      <c r="G120" s="1">
        <v>7117140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</row>
    <row r="121" spans="1:18" hidden="1" x14ac:dyDescent="0.3">
      <c r="A121" t="s">
        <v>80</v>
      </c>
      <c r="B121" s="1">
        <v>54851282</v>
      </c>
      <c r="C121" s="1">
        <v>0</v>
      </c>
      <c r="D121" s="1">
        <v>54851282</v>
      </c>
      <c r="E121" s="1">
        <v>-11850353</v>
      </c>
      <c r="F121" s="1">
        <v>54851282</v>
      </c>
      <c r="G121" s="1">
        <v>0</v>
      </c>
      <c r="H121" s="1">
        <v>38413832</v>
      </c>
      <c r="I121" s="1">
        <v>54851282</v>
      </c>
      <c r="J121" s="1">
        <v>0</v>
      </c>
      <c r="K121" s="1">
        <v>100</v>
      </c>
      <c r="L121" s="1">
        <v>7461326</v>
      </c>
      <c r="M121" s="1">
        <v>23898776</v>
      </c>
      <c r="N121" s="1">
        <v>30952506</v>
      </c>
      <c r="O121" s="1">
        <v>43.570099999999996</v>
      </c>
      <c r="P121" s="1">
        <v>7461326</v>
      </c>
      <c r="Q121" s="1">
        <v>23898776</v>
      </c>
      <c r="R121" s="1">
        <v>0</v>
      </c>
    </row>
    <row r="122" spans="1:18" hidden="1" x14ac:dyDescent="0.3">
      <c r="A122" t="s">
        <v>22</v>
      </c>
      <c r="B122" s="1">
        <v>54851282</v>
      </c>
      <c r="C122" s="1">
        <v>0</v>
      </c>
      <c r="D122" s="1">
        <v>54851282</v>
      </c>
      <c r="E122" s="1">
        <v>-11850353</v>
      </c>
      <c r="F122" s="1">
        <v>54851282</v>
      </c>
      <c r="G122" s="1">
        <v>0</v>
      </c>
      <c r="H122" s="1">
        <v>38413832</v>
      </c>
      <c r="I122" s="1">
        <v>54851282</v>
      </c>
      <c r="J122" s="1">
        <v>0</v>
      </c>
      <c r="K122" s="1">
        <v>100</v>
      </c>
      <c r="L122" s="1">
        <v>7461326</v>
      </c>
      <c r="M122" s="1">
        <v>23898776</v>
      </c>
      <c r="N122" s="1">
        <v>30952506</v>
      </c>
      <c r="O122" s="1">
        <v>43.570099999999996</v>
      </c>
      <c r="P122" s="1">
        <v>7461326</v>
      </c>
      <c r="Q122" s="1">
        <v>23898776</v>
      </c>
      <c r="R122" s="1">
        <v>0</v>
      </c>
    </row>
    <row r="123" spans="1:18" hidden="1" x14ac:dyDescent="0.3">
      <c r="A123" t="s">
        <v>81</v>
      </c>
      <c r="B123" s="1">
        <v>20923759</v>
      </c>
      <c r="C123" s="1">
        <v>0</v>
      </c>
      <c r="D123" s="1">
        <v>20923759</v>
      </c>
      <c r="E123" s="1">
        <v>-6531971</v>
      </c>
      <c r="F123" s="1">
        <v>20923759</v>
      </c>
      <c r="G123" s="1">
        <v>0</v>
      </c>
      <c r="H123" s="1">
        <v>3946000</v>
      </c>
      <c r="I123" s="1">
        <v>20923759</v>
      </c>
      <c r="J123" s="1">
        <v>0</v>
      </c>
      <c r="K123" s="1">
        <v>100</v>
      </c>
      <c r="L123" s="1">
        <v>16977759</v>
      </c>
      <c r="M123" s="1">
        <v>16977759</v>
      </c>
      <c r="N123" s="1">
        <v>3946000</v>
      </c>
      <c r="O123" s="1">
        <v>81.141099999999994</v>
      </c>
      <c r="P123" s="1">
        <v>16977759</v>
      </c>
      <c r="Q123" s="1">
        <v>16977759</v>
      </c>
      <c r="R123" s="1">
        <v>0</v>
      </c>
    </row>
    <row r="124" spans="1:18" hidden="1" x14ac:dyDescent="0.3">
      <c r="A124" t="s">
        <v>22</v>
      </c>
      <c r="B124" s="1">
        <v>20923759</v>
      </c>
      <c r="C124" s="1">
        <v>0</v>
      </c>
      <c r="D124" s="1">
        <v>20923759</v>
      </c>
      <c r="E124" s="1">
        <v>-6531971</v>
      </c>
      <c r="F124" s="1">
        <v>20923759</v>
      </c>
      <c r="G124" s="1">
        <v>0</v>
      </c>
      <c r="H124" s="1">
        <v>3946000</v>
      </c>
      <c r="I124" s="1">
        <v>20923759</v>
      </c>
      <c r="J124" s="1">
        <v>0</v>
      </c>
      <c r="K124" s="1">
        <v>100</v>
      </c>
      <c r="L124" s="1">
        <v>16977759</v>
      </c>
      <c r="M124" s="1">
        <v>16977759</v>
      </c>
      <c r="N124" s="1">
        <v>3946000</v>
      </c>
      <c r="O124" s="1">
        <v>81.141099999999994</v>
      </c>
      <c r="P124" s="1">
        <v>16977759</v>
      </c>
      <c r="Q124" s="1">
        <v>16977759</v>
      </c>
      <c r="R124" s="1">
        <v>0</v>
      </c>
    </row>
    <row r="125" spans="1:18" hidden="1" x14ac:dyDescent="0.3">
      <c r="A125" t="s">
        <v>82</v>
      </c>
      <c r="B125" s="1">
        <v>413000</v>
      </c>
      <c r="C125" s="1">
        <v>0</v>
      </c>
      <c r="D125" s="1">
        <v>413000</v>
      </c>
      <c r="E125" s="1">
        <v>0</v>
      </c>
      <c r="F125" s="1">
        <v>413000</v>
      </c>
      <c r="G125" s="1">
        <v>0</v>
      </c>
      <c r="H125" s="1">
        <v>413000</v>
      </c>
      <c r="I125" s="1">
        <v>413000</v>
      </c>
      <c r="J125" s="1">
        <v>0</v>
      </c>
      <c r="K125" s="1">
        <v>100</v>
      </c>
      <c r="L125" s="1">
        <v>0</v>
      </c>
      <c r="M125" s="1">
        <v>0</v>
      </c>
      <c r="N125" s="1">
        <v>413000</v>
      </c>
      <c r="O125" s="1">
        <v>0</v>
      </c>
      <c r="P125" s="1">
        <v>0</v>
      </c>
      <c r="Q125" s="1">
        <v>0</v>
      </c>
      <c r="R125" s="1">
        <v>0</v>
      </c>
    </row>
    <row r="126" spans="1:18" hidden="1" x14ac:dyDescent="0.3">
      <c r="A126" t="s">
        <v>22</v>
      </c>
      <c r="B126" s="1">
        <v>413000</v>
      </c>
      <c r="C126" s="1">
        <v>0</v>
      </c>
      <c r="D126" s="1">
        <v>413000</v>
      </c>
      <c r="E126" s="1">
        <v>0</v>
      </c>
      <c r="F126" s="1">
        <v>413000</v>
      </c>
      <c r="G126" s="1">
        <v>0</v>
      </c>
      <c r="H126" s="1">
        <v>413000</v>
      </c>
      <c r="I126" s="1">
        <v>413000</v>
      </c>
      <c r="J126" s="1">
        <v>0</v>
      </c>
      <c r="K126" s="1">
        <v>100</v>
      </c>
      <c r="L126" s="1">
        <v>0</v>
      </c>
      <c r="M126" s="1">
        <v>0</v>
      </c>
      <c r="N126" s="1">
        <v>413000</v>
      </c>
      <c r="O126" s="1">
        <v>0</v>
      </c>
      <c r="P126" s="1">
        <v>0</v>
      </c>
      <c r="Q126" s="1">
        <v>0</v>
      </c>
      <c r="R126" s="1">
        <v>0</v>
      </c>
    </row>
    <row r="127" spans="1:18" hidden="1" x14ac:dyDescent="0.3">
      <c r="A127" t="s">
        <v>83</v>
      </c>
      <c r="B127" s="1">
        <v>1027000</v>
      </c>
      <c r="C127" s="1">
        <v>0</v>
      </c>
      <c r="D127" s="1">
        <v>1027000</v>
      </c>
      <c r="E127" s="1">
        <v>0</v>
      </c>
      <c r="F127" s="1">
        <v>0</v>
      </c>
      <c r="G127" s="1">
        <v>1027000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</row>
    <row r="128" spans="1:18" hidden="1" x14ac:dyDescent="0.3">
      <c r="A128" t="s">
        <v>22</v>
      </c>
      <c r="B128" s="1">
        <v>1027000</v>
      </c>
      <c r="C128" s="1">
        <v>0</v>
      </c>
      <c r="D128" s="1">
        <v>1027000</v>
      </c>
      <c r="E128" s="1">
        <v>0</v>
      </c>
      <c r="F128" s="1">
        <v>0</v>
      </c>
      <c r="G128" s="1">
        <v>1027000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</row>
    <row r="129" spans="1:18" hidden="1" x14ac:dyDescent="0.3">
      <c r="A129" t="s">
        <v>84</v>
      </c>
      <c r="B129" s="1">
        <v>1608777316</v>
      </c>
      <c r="C129" s="1">
        <v>0</v>
      </c>
      <c r="D129" s="1">
        <v>1608777316</v>
      </c>
      <c r="E129" s="1">
        <v>0</v>
      </c>
      <c r="F129" s="1">
        <v>1608777316</v>
      </c>
      <c r="G129" s="1">
        <v>0</v>
      </c>
      <c r="H129" s="1">
        <v>0</v>
      </c>
      <c r="I129" s="1">
        <v>1608777316</v>
      </c>
      <c r="J129" s="1">
        <v>0</v>
      </c>
      <c r="K129" s="1">
        <v>100</v>
      </c>
      <c r="L129" s="1">
        <v>99286344</v>
      </c>
      <c r="M129" s="1">
        <v>1572629482</v>
      </c>
      <c r="N129" s="1">
        <v>36147834</v>
      </c>
      <c r="O129" s="1">
        <v>97.753100000000003</v>
      </c>
      <c r="P129" s="1">
        <v>83491867</v>
      </c>
      <c r="Q129" s="1">
        <v>1556712805</v>
      </c>
      <c r="R129" s="1">
        <v>15916677</v>
      </c>
    </row>
    <row r="130" spans="1:18" hidden="1" x14ac:dyDescent="0.3">
      <c r="A130" t="s">
        <v>85</v>
      </c>
      <c r="B130" s="1">
        <v>12417573</v>
      </c>
      <c r="C130" s="1">
        <v>0</v>
      </c>
      <c r="D130" s="1">
        <v>12417573</v>
      </c>
      <c r="E130" s="1">
        <v>0</v>
      </c>
      <c r="F130" s="1">
        <v>12417573</v>
      </c>
      <c r="G130" s="1">
        <v>0</v>
      </c>
      <c r="H130" s="1">
        <v>0</v>
      </c>
      <c r="I130" s="1">
        <v>12417573</v>
      </c>
      <c r="J130" s="1">
        <v>0</v>
      </c>
      <c r="K130" s="1">
        <v>100</v>
      </c>
      <c r="L130" s="1">
        <v>122200</v>
      </c>
      <c r="M130" s="1">
        <v>12414573</v>
      </c>
      <c r="N130" s="1">
        <v>3000</v>
      </c>
      <c r="O130" s="1">
        <v>99.975800000000007</v>
      </c>
      <c r="P130" s="1">
        <v>244400</v>
      </c>
      <c r="Q130" s="1">
        <v>12414573</v>
      </c>
      <c r="R130" s="1">
        <v>0</v>
      </c>
    </row>
    <row r="131" spans="1:18" hidden="1" x14ac:dyDescent="0.3">
      <c r="A131" t="s">
        <v>22</v>
      </c>
      <c r="B131" s="1">
        <v>1300000</v>
      </c>
      <c r="C131" s="1">
        <v>0</v>
      </c>
      <c r="D131" s="1">
        <v>1300000</v>
      </c>
      <c r="E131" s="1">
        <v>0</v>
      </c>
      <c r="F131" s="1">
        <v>1300000</v>
      </c>
      <c r="G131" s="1">
        <v>0</v>
      </c>
      <c r="H131" s="1">
        <v>0</v>
      </c>
      <c r="I131" s="1">
        <v>1300000</v>
      </c>
      <c r="J131" s="1">
        <v>0</v>
      </c>
      <c r="K131" s="1">
        <v>100</v>
      </c>
      <c r="L131" s="1">
        <v>122200</v>
      </c>
      <c r="M131" s="1">
        <v>1297000</v>
      </c>
      <c r="N131" s="1">
        <v>3000</v>
      </c>
      <c r="O131" s="1">
        <v>99.769199999999998</v>
      </c>
      <c r="P131" s="1">
        <v>244400</v>
      </c>
      <c r="Q131" s="1">
        <v>1297000</v>
      </c>
      <c r="R131" s="1">
        <v>0</v>
      </c>
    </row>
    <row r="132" spans="1:18" hidden="1" x14ac:dyDescent="0.3">
      <c r="A132" t="s">
        <v>86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</row>
    <row r="133" spans="1:18" hidden="1" x14ac:dyDescent="0.3">
      <c r="A133" t="s">
        <v>87</v>
      </c>
      <c r="B133" s="1">
        <v>1911140</v>
      </c>
      <c r="C133" s="1">
        <v>0</v>
      </c>
      <c r="D133" s="1">
        <v>1911140</v>
      </c>
      <c r="E133" s="1">
        <v>0</v>
      </c>
      <c r="F133" s="1">
        <v>1911140</v>
      </c>
      <c r="G133" s="1">
        <v>0</v>
      </c>
      <c r="H133" s="1">
        <v>0</v>
      </c>
      <c r="I133" s="1">
        <v>1911140</v>
      </c>
      <c r="J133" s="1">
        <v>0</v>
      </c>
      <c r="K133" s="1">
        <v>100</v>
      </c>
      <c r="L133" s="1">
        <v>0</v>
      </c>
      <c r="M133" s="1">
        <v>1911140</v>
      </c>
      <c r="N133" s="1">
        <v>0</v>
      </c>
      <c r="O133" s="1">
        <v>100</v>
      </c>
      <c r="P133" s="1">
        <v>0</v>
      </c>
      <c r="Q133" s="1">
        <v>1911140</v>
      </c>
      <c r="R133" s="1">
        <v>0</v>
      </c>
    </row>
    <row r="134" spans="1:18" hidden="1" x14ac:dyDescent="0.3">
      <c r="A134" t="s">
        <v>88</v>
      </c>
      <c r="B134" s="1">
        <v>9206433</v>
      </c>
      <c r="C134" s="1">
        <v>0</v>
      </c>
      <c r="D134" s="1">
        <v>9206433</v>
      </c>
      <c r="E134" s="1">
        <v>0</v>
      </c>
      <c r="F134" s="1">
        <v>9206433</v>
      </c>
      <c r="G134" s="1">
        <v>0</v>
      </c>
      <c r="H134" s="1">
        <v>0</v>
      </c>
      <c r="I134" s="1">
        <v>9206433</v>
      </c>
      <c r="J134" s="1">
        <v>0</v>
      </c>
      <c r="K134" s="1">
        <v>100</v>
      </c>
      <c r="L134" s="1">
        <v>0</v>
      </c>
      <c r="M134" s="1">
        <v>9206433</v>
      </c>
      <c r="N134" s="1">
        <v>0</v>
      </c>
      <c r="O134" s="1">
        <v>100</v>
      </c>
      <c r="P134" s="1">
        <v>0</v>
      </c>
      <c r="Q134" s="1">
        <v>9206433</v>
      </c>
      <c r="R134" s="1">
        <v>0</v>
      </c>
    </row>
    <row r="135" spans="1:18" hidden="1" x14ac:dyDescent="0.3">
      <c r="A135" t="s">
        <v>89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</row>
    <row r="136" spans="1:18" hidden="1" x14ac:dyDescent="0.3">
      <c r="A136" t="s">
        <v>22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</row>
    <row r="137" spans="1:18" hidden="1" x14ac:dyDescent="0.3">
      <c r="A137" t="s">
        <v>87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</row>
    <row r="138" spans="1:18" hidden="1" x14ac:dyDescent="0.3">
      <c r="A138" t="s">
        <v>90</v>
      </c>
      <c r="B138" s="1">
        <v>74233650</v>
      </c>
      <c r="C138" s="1">
        <v>0</v>
      </c>
      <c r="D138" s="1">
        <v>74233650</v>
      </c>
      <c r="E138" s="1">
        <v>0</v>
      </c>
      <c r="F138" s="1">
        <v>74233650</v>
      </c>
      <c r="G138" s="1">
        <v>0</v>
      </c>
      <c r="H138" s="1">
        <v>0</v>
      </c>
      <c r="I138" s="1">
        <v>74233650</v>
      </c>
      <c r="J138" s="1">
        <v>0</v>
      </c>
      <c r="K138" s="1">
        <v>100</v>
      </c>
      <c r="L138" s="1">
        <v>9430067</v>
      </c>
      <c r="M138" s="1">
        <v>74233650</v>
      </c>
      <c r="N138" s="1">
        <v>0</v>
      </c>
      <c r="O138" s="1">
        <v>100</v>
      </c>
      <c r="P138" s="1">
        <v>9430067</v>
      </c>
      <c r="Q138" s="1">
        <v>74233650</v>
      </c>
      <c r="R138" s="1">
        <v>0</v>
      </c>
    </row>
    <row r="139" spans="1:18" hidden="1" x14ac:dyDescent="0.3">
      <c r="A139" t="s">
        <v>22</v>
      </c>
      <c r="B139" s="1">
        <v>74233650</v>
      </c>
      <c r="C139" s="1">
        <v>0</v>
      </c>
      <c r="D139" s="1">
        <v>74233650</v>
      </c>
      <c r="E139" s="1">
        <v>0</v>
      </c>
      <c r="F139" s="1">
        <v>74233650</v>
      </c>
      <c r="G139" s="1">
        <v>0</v>
      </c>
      <c r="H139" s="1">
        <v>0</v>
      </c>
      <c r="I139" s="1">
        <v>74233650</v>
      </c>
      <c r="J139" s="1">
        <v>0</v>
      </c>
      <c r="K139" s="1">
        <v>100</v>
      </c>
      <c r="L139" s="1">
        <v>9430067</v>
      </c>
      <c r="M139" s="1">
        <v>74233650</v>
      </c>
      <c r="N139" s="1">
        <v>0</v>
      </c>
      <c r="O139" s="1">
        <v>100</v>
      </c>
      <c r="P139" s="1">
        <v>9430067</v>
      </c>
      <c r="Q139" s="1">
        <v>74233650</v>
      </c>
      <c r="R139" s="1">
        <v>0</v>
      </c>
    </row>
    <row r="140" spans="1:18" hidden="1" x14ac:dyDescent="0.3">
      <c r="A140" t="s">
        <v>91</v>
      </c>
      <c r="B140" s="1">
        <v>945608093</v>
      </c>
      <c r="C140" s="1">
        <v>0</v>
      </c>
      <c r="D140" s="1">
        <v>945608093</v>
      </c>
      <c r="E140" s="1">
        <v>0</v>
      </c>
      <c r="F140" s="1">
        <v>945608093</v>
      </c>
      <c r="G140" s="1">
        <v>0</v>
      </c>
      <c r="H140" s="1">
        <v>0</v>
      </c>
      <c r="I140" s="1">
        <v>945608093</v>
      </c>
      <c r="J140" s="1">
        <v>0</v>
      </c>
      <c r="K140" s="1">
        <v>100</v>
      </c>
      <c r="L140" s="1">
        <v>39307144</v>
      </c>
      <c r="M140" s="1">
        <v>923012626</v>
      </c>
      <c r="N140" s="1">
        <v>22595467</v>
      </c>
      <c r="O140" s="1">
        <v>97.610500000000002</v>
      </c>
      <c r="P140" s="1">
        <v>35210400</v>
      </c>
      <c r="Q140" s="1">
        <v>918915882</v>
      </c>
      <c r="R140" s="1">
        <v>4096744</v>
      </c>
    </row>
    <row r="141" spans="1:18" hidden="1" x14ac:dyDescent="0.3">
      <c r="A141" t="s">
        <v>22</v>
      </c>
      <c r="B141" s="1">
        <v>719772025</v>
      </c>
      <c r="C141" s="1">
        <v>0</v>
      </c>
      <c r="D141" s="1">
        <v>719772025</v>
      </c>
      <c r="E141" s="1">
        <v>0</v>
      </c>
      <c r="F141" s="1">
        <v>719772025</v>
      </c>
      <c r="G141" s="1">
        <v>0</v>
      </c>
      <c r="H141" s="1">
        <v>0</v>
      </c>
      <c r="I141" s="1">
        <v>719772025</v>
      </c>
      <c r="J141" s="1">
        <v>0</v>
      </c>
      <c r="K141" s="1">
        <v>100</v>
      </c>
      <c r="L141" s="1">
        <v>39307144</v>
      </c>
      <c r="M141" s="1">
        <v>697176558</v>
      </c>
      <c r="N141" s="1">
        <v>22595467</v>
      </c>
      <c r="O141" s="1">
        <v>96.860699999999994</v>
      </c>
      <c r="P141" s="1">
        <v>35210400</v>
      </c>
      <c r="Q141" s="1">
        <v>693079814</v>
      </c>
      <c r="R141" s="1">
        <v>4096744</v>
      </c>
    </row>
    <row r="142" spans="1:18" hidden="1" x14ac:dyDescent="0.3">
      <c r="A142" t="s">
        <v>87</v>
      </c>
      <c r="B142" s="1">
        <v>225836068</v>
      </c>
      <c r="C142" s="1">
        <v>0</v>
      </c>
      <c r="D142" s="1">
        <v>225836068</v>
      </c>
      <c r="E142" s="1">
        <v>0</v>
      </c>
      <c r="F142" s="1">
        <v>225836068</v>
      </c>
      <c r="G142" s="1">
        <v>0</v>
      </c>
      <c r="H142" s="1">
        <v>0</v>
      </c>
      <c r="I142" s="1">
        <v>225836068</v>
      </c>
      <c r="J142" s="1">
        <v>0</v>
      </c>
      <c r="K142" s="1">
        <v>100</v>
      </c>
      <c r="L142" s="1">
        <v>0</v>
      </c>
      <c r="M142" s="1">
        <v>225836068</v>
      </c>
      <c r="N142" s="1">
        <v>0</v>
      </c>
      <c r="O142" s="1">
        <v>100</v>
      </c>
      <c r="P142" s="1">
        <v>0</v>
      </c>
      <c r="Q142" s="1">
        <v>225836068</v>
      </c>
      <c r="R142" s="1">
        <v>0</v>
      </c>
    </row>
    <row r="143" spans="1:18" hidden="1" x14ac:dyDescent="0.3">
      <c r="A143" t="s">
        <v>92</v>
      </c>
      <c r="B143" s="1">
        <v>576518000</v>
      </c>
      <c r="C143" s="1">
        <v>0</v>
      </c>
      <c r="D143" s="1">
        <v>576518000</v>
      </c>
      <c r="E143" s="1">
        <v>0</v>
      </c>
      <c r="F143" s="1">
        <v>576518000</v>
      </c>
      <c r="G143" s="1">
        <v>0</v>
      </c>
      <c r="H143" s="1">
        <v>0</v>
      </c>
      <c r="I143" s="1">
        <v>576518000</v>
      </c>
      <c r="J143" s="1">
        <v>0</v>
      </c>
      <c r="K143" s="1">
        <v>100</v>
      </c>
      <c r="L143" s="1">
        <v>50426933</v>
      </c>
      <c r="M143" s="1">
        <v>562968633</v>
      </c>
      <c r="N143" s="1">
        <v>13549367</v>
      </c>
      <c r="O143" s="1">
        <v>97.649799999999999</v>
      </c>
      <c r="P143" s="1">
        <v>38607000</v>
      </c>
      <c r="Q143" s="1">
        <v>551148700</v>
      </c>
      <c r="R143" s="1">
        <v>11819933</v>
      </c>
    </row>
    <row r="144" spans="1:18" hidden="1" x14ac:dyDescent="0.3">
      <c r="A144" t="s">
        <v>22</v>
      </c>
      <c r="B144" s="1">
        <v>576518000</v>
      </c>
      <c r="C144" s="1">
        <v>0</v>
      </c>
      <c r="D144" s="1">
        <v>576518000</v>
      </c>
      <c r="E144" s="1">
        <v>0</v>
      </c>
      <c r="F144" s="1">
        <v>576518000</v>
      </c>
      <c r="G144" s="1">
        <v>0</v>
      </c>
      <c r="H144" s="1">
        <v>0</v>
      </c>
      <c r="I144" s="1">
        <v>576518000</v>
      </c>
      <c r="J144" s="1">
        <v>0</v>
      </c>
      <c r="K144" s="1">
        <v>100</v>
      </c>
      <c r="L144" s="1">
        <v>50426933</v>
      </c>
      <c r="M144" s="1">
        <v>562968633</v>
      </c>
      <c r="N144" s="1">
        <v>13549367</v>
      </c>
      <c r="O144" s="1">
        <v>97.649799999999999</v>
      </c>
      <c r="P144" s="1">
        <v>38607000</v>
      </c>
      <c r="Q144" s="1">
        <v>551148700</v>
      </c>
      <c r="R144" s="1">
        <v>11819933</v>
      </c>
    </row>
    <row r="145" spans="1:18" hidden="1" x14ac:dyDescent="0.3">
      <c r="A145" t="s">
        <v>93</v>
      </c>
      <c r="B145" s="1">
        <v>4169622696</v>
      </c>
      <c r="C145" s="1">
        <v>0</v>
      </c>
      <c r="D145" s="1">
        <v>4169622696</v>
      </c>
      <c r="E145" s="1">
        <v>-3424890</v>
      </c>
      <c r="F145" s="1">
        <v>4125722895</v>
      </c>
      <c r="G145" s="1">
        <v>43899801</v>
      </c>
      <c r="H145" s="1">
        <v>-3424890</v>
      </c>
      <c r="I145" s="1">
        <v>4125722895</v>
      </c>
      <c r="J145" s="1">
        <v>0</v>
      </c>
      <c r="K145" s="1">
        <v>98.947199999999995</v>
      </c>
      <c r="L145" s="1">
        <v>433995967</v>
      </c>
      <c r="M145" s="1">
        <v>3869448522</v>
      </c>
      <c r="N145" s="1">
        <v>256274373</v>
      </c>
      <c r="O145" s="1">
        <v>92.800899999999999</v>
      </c>
      <c r="P145" s="1">
        <v>358086102</v>
      </c>
      <c r="Q145" s="1">
        <v>3762678707</v>
      </c>
      <c r="R145" s="1">
        <v>106769815</v>
      </c>
    </row>
    <row r="146" spans="1:18" hidden="1" x14ac:dyDescent="0.3">
      <c r="A146" t="s">
        <v>94</v>
      </c>
      <c r="B146" s="1">
        <v>273646400</v>
      </c>
      <c r="C146" s="1">
        <v>0</v>
      </c>
      <c r="D146" s="1">
        <v>273646400</v>
      </c>
      <c r="E146" s="1">
        <v>0</v>
      </c>
      <c r="F146" s="1">
        <v>273646400</v>
      </c>
      <c r="G146" s="1">
        <v>0</v>
      </c>
      <c r="H146" s="1">
        <v>0</v>
      </c>
      <c r="I146" s="1">
        <v>273646400</v>
      </c>
      <c r="J146" s="1">
        <v>0</v>
      </c>
      <c r="K146" s="1">
        <v>100</v>
      </c>
      <c r="L146" s="1">
        <v>43506067</v>
      </c>
      <c r="M146" s="1">
        <v>266594133</v>
      </c>
      <c r="N146" s="1">
        <v>7052267</v>
      </c>
      <c r="O146" s="1">
        <v>97.422899999999998</v>
      </c>
      <c r="P146" s="1">
        <v>40235067</v>
      </c>
      <c r="Q146" s="1">
        <v>252533133</v>
      </c>
      <c r="R146" s="1">
        <v>14061000</v>
      </c>
    </row>
    <row r="147" spans="1:18" hidden="1" x14ac:dyDescent="0.3">
      <c r="A147" t="s">
        <v>22</v>
      </c>
      <c r="B147" s="1">
        <v>273646400</v>
      </c>
      <c r="C147" s="1">
        <v>0</v>
      </c>
      <c r="D147" s="1">
        <v>273646400</v>
      </c>
      <c r="E147" s="1">
        <v>0</v>
      </c>
      <c r="F147" s="1">
        <v>273646400</v>
      </c>
      <c r="G147" s="1">
        <v>0</v>
      </c>
      <c r="H147" s="1">
        <v>0</v>
      </c>
      <c r="I147" s="1">
        <v>273646400</v>
      </c>
      <c r="J147" s="1">
        <v>0</v>
      </c>
      <c r="K147" s="1">
        <v>100</v>
      </c>
      <c r="L147" s="1">
        <v>43506067</v>
      </c>
      <c r="M147" s="1">
        <v>266594133</v>
      </c>
      <c r="N147" s="1">
        <v>7052267</v>
      </c>
      <c r="O147" s="1">
        <v>97.422899999999998</v>
      </c>
      <c r="P147" s="1">
        <v>40235067</v>
      </c>
      <c r="Q147" s="1">
        <v>252533133</v>
      </c>
      <c r="R147" s="1">
        <v>14061000</v>
      </c>
    </row>
    <row r="148" spans="1:18" hidden="1" x14ac:dyDescent="0.3">
      <c r="A148" t="s">
        <v>95</v>
      </c>
      <c r="B148" s="1">
        <v>2427626729</v>
      </c>
      <c r="C148" s="1">
        <v>0</v>
      </c>
      <c r="D148" s="1">
        <v>2427626729</v>
      </c>
      <c r="E148" s="1">
        <v>-3424890</v>
      </c>
      <c r="F148" s="1">
        <v>2384033798</v>
      </c>
      <c r="G148" s="1">
        <v>43592931</v>
      </c>
      <c r="H148" s="1">
        <v>-3424890</v>
      </c>
      <c r="I148" s="1">
        <v>2384033798</v>
      </c>
      <c r="J148" s="1">
        <v>0</v>
      </c>
      <c r="K148" s="1">
        <v>98.204300000000003</v>
      </c>
      <c r="L148" s="1">
        <v>225832214</v>
      </c>
      <c r="M148" s="1">
        <v>2294869209</v>
      </c>
      <c r="N148" s="1">
        <v>89164589</v>
      </c>
      <c r="O148" s="1">
        <v>94.531400000000005</v>
      </c>
      <c r="P148" s="1">
        <v>179765684</v>
      </c>
      <c r="Q148" s="1">
        <v>2247774962</v>
      </c>
      <c r="R148" s="1">
        <v>47094247</v>
      </c>
    </row>
    <row r="149" spans="1:18" hidden="1" x14ac:dyDescent="0.3">
      <c r="A149" t="s">
        <v>22</v>
      </c>
      <c r="B149" s="1">
        <v>2212502639</v>
      </c>
      <c r="C149" s="1">
        <v>0</v>
      </c>
      <c r="D149" s="1">
        <v>2212502639</v>
      </c>
      <c r="E149" s="1">
        <v>-3424890</v>
      </c>
      <c r="F149" s="1">
        <v>2168909708</v>
      </c>
      <c r="G149" s="1">
        <v>43592931</v>
      </c>
      <c r="H149" s="1">
        <v>-3424890</v>
      </c>
      <c r="I149" s="1">
        <v>2168909708</v>
      </c>
      <c r="J149" s="1">
        <v>0</v>
      </c>
      <c r="K149" s="1">
        <v>98.029700000000005</v>
      </c>
      <c r="L149" s="1">
        <v>216713213</v>
      </c>
      <c r="M149" s="1">
        <v>2094998452</v>
      </c>
      <c r="N149" s="1">
        <v>73911256</v>
      </c>
      <c r="O149" s="1">
        <v>94.689099999999996</v>
      </c>
      <c r="P149" s="1">
        <v>175924750</v>
      </c>
      <c r="Q149" s="1">
        <v>2053182272</v>
      </c>
      <c r="R149" s="1">
        <v>41816180</v>
      </c>
    </row>
    <row r="150" spans="1:18" x14ac:dyDescent="0.3">
      <c r="A150" t="s">
        <v>96</v>
      </c>
      <c r="B150" s="1">
        <v>185172000</v>
      </c>
      <c r="C150" s="1">
        <v>0</v>
      </c>
      <c r="D150" s="1">
        <v>185172000</v>
      </c>
      <c r="E150" s="1">
        <v>0</v>
      </c>
      <c r="F150" s="1">
        <v>185172000</v>
      </c>
      <c r="G150" s="1">
        <v>0</v>
      </c>
      <c r="H150" s="1">
        <v>0</v>
      </c>
      <c r="I150" s="1">
        <v>185172000</v>
      </c>
      <c r="J150" s="1">
        <v>0</v>
      </c>
      <c r="K150" s="1">
        <v>100</v>
      </c>
      <c r="L150" s="1">
        <v>9119001</v>
      </c>
      <c r="M150" s="1">
        <v>169918667</v>
      </c>
      <c r="N150" s="1">
        <v>15253333</v>
      </c>
      <c r="O150" s="1">
        <v>91.762600000000006</v>
      </c>
      <c r="P150" s="1">
        <v>3840934</v>
      </c>
      <c r="Q150" s="1">
        <v>164640600</v>
      </c>
      <c r="R150" s="1">
        <v>5278067</v>
      </c>
    </row>
    <row r="151" spans="1:18" hidden="1" x14ac:dyDescent="0.3">
      <c r="A151" t="s">
        <v>87</v>
      </c>
      <c r="B151" s="1">
        <v>29952090</v>
      </c>
      <c r="C151" s="1">
        <v>0</v>
      </c>
      <c r="D151" s="1">
        <v>29952090</v>
      </c>
      <c r="E151" s="1">
        <v>0</v>
      </c>
      <c r="F151" s="1">
        <v>29952090</v>
      </c>
      <c r="G151" s="1">
        <v>0</v>
      </c>
      <c r="H151" s="1">
        <v>0</v>
      </c>
      <c r="I151" s="1">
        <v>29952090</v>
      </c>
      <c r="J151" s="1">
        <v>0</v>
      </c>
      <c r="K151" s="1">
        <v>100</v>
      </c>
      <c r="L151" s="1">
        <v>0</v>
      </c>
      <c r="M151" s="1">
        <v>29952090</v>
      </c>
      <c r="N151" s="1">
        <v>0</v>
      </c>
      <c r="O151" s="1">
        <v>100</v>
      </c>
      <c r="P151" s="1">
        <v>0</v>
      </c>
      <c r="Q151" s="1">
        <v>29952090</v>
      </c>
      <c r="R151" s="1">
        <v>0</v>
      </c>
    </row>
    <row r="152" spans="1:18" hidden="1" x14ac:dyDescent="0.3">
      <c r="A152" t="s">
        <v>88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</row>
    <row r="153" spans="1:18" hidden="1" x14ac:dyDescent="0.3">
      <c r="A153" t="s">
        <v>97</v>
      </c>
      <c r="B153" s="1">
        <v>139394194</v>
      </c>
      <c r="C153" s="1">
        <v>0</v>
      </c>
      <c r="D153" s="1">
        <v>139394194</v>
      </c>
      <c r="E153" s="1">
        <v>0</v>
      </c>
      <c r="F153" s="1">
        <v>139342964</v>
      </c>
      <c r="G153" s="1">
        <v>51230</v>
      </c>
      <c r="H153" s="1">
        <v>0</v>
      </c>
      <c r="I153" s="1">
        <v>139342964</v>
      </c>
      <c r="J153" s="1">
        <v>0</v>
      </c>
      <c r="K153" s="1">
        <v>99.963200000000001</v>
      </c>
      <c r="L153" s="1">
        <v>20610867</v>
      </c>
      <c r="M153" s="1">
        <v>130239431</v>
      </c>
      <c r="N153" s="1">
        <v>9103533</v>
      </c>
      <c r="O153" s="1">
        <v>93.432500000000005</v>
      </c>
      <c r="P153" s="1">
        <v>23427466</v>
      </c>
      <c r="Q153" s="1">
        <v>125861030</v>
      </c>
      <c r="R153" s="1">
        <v>4378401</v>
      </c>
    </row>
    <row r="154" spans="1:18" hidden="1" x14ac:dyDescent="0.3">
      <c r="A154" t="s">
        <v>22</v>
      </c>
      <c r="B154" s="1">
        <v>139394194</v>
      </c>
      <c r="C154" s="1">
        <v>0</v>
      </c>
      <c r="D154" s="1">
        <v>139394194</v>
      </c>
      <c r="E154" s="1">
        <v>0</v>
      </c>
      <c r="F154" s="1">
        <v>139342964</v>
      </c>
      <c r="G154" s="1">
        <v>51230</v>
      </c>
      <c r="H154" s="1">
        <v>0</v>
      </c>
      <c r="I154" s="1">
        <v>139342964</v>
      </c>
      <c r="J154" s="1">
        <v>0</v>
      </c>
      <c r="K154" s="1">
        <v>99.963200000000001</v>
      </c>
      <c r="L154" s="1">
        <v>20610867</v>
      </c>
      <c r="M154" s="1">
        <v>130239431</v>
      </c>
      <c r="N154" s="1">
        <v>9103533</v>
      </c>
      <c r="O154" s="1">
        <v>93.432500000000005</v>
      </c>
      <c r="P154" s="1">
        <v>23427466</v>
      </c>
      <c r="Q154" s="1">
        <v>125861030</v>
      </c>
      <c r="R154" s="1">
        <v>4378401</v>
      </c>
    </row>
    <row r="155" spans="1:18" hidden="1" x14ac:dyDescent="0.3">
      <c r="A155" t="s">
        <v>98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</row>
    <row r="156" spans="1:18" hidden="1" x14ac:dyDescent="0.3">
      <c r="A156" t="s">
        <v>22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</row>
    <row r="157" spans="1:18" hidden="1" x14ac:dyDescent="0.3">
      <c r="A157" t="s">
        <v>89</v>
      </c>
      <c r="B157" s="1">
        <v>337650000</v>
      </c>
      <c r="C157" s="1">
        <v>0</v>
      </c>
      <c r="D157" s="1">
        <v>337650000</v>
      </c>
      <c r="E157" s="1">
        <v>0</v>
      </c>
      <c r="F157" s="1">
        <v>337650000</v>
      </c>
      <c r="G157" s="1">
        <v>0</v>
      </c>
      <c r="H157" s="1">
        <v>0</v>
      </c>
      <c r="I157" s="1">
        <v>337650000</v>
      </c>
      <c r="J157" s="1">
        <v>0</v>
      </c>
      <c r="K157" s="1">
        <v>100</v>
      </c>
      <c r="L157" s="1">
        <v>11718552</v>
      </c>
      <c r="M157" s="1">
        <v>331472300</v>
      </c>
      <c r="N157" s="1">
        <v>6177700</v>
      </c>
      <c r="O157" s="1">
        <v>98.170400000000001</v>
      </c>
      <c r="P157" s="1">
        <v>11718552</v>
      </c>
      <c r="Q157" s="1">
        <v>331472300</v>
      </c>
      <c r="R157" s="1">
        <v>0</v>
      </c>
    </row>
    <row r="158" spans="1:18" hidden="1" x14ac:dyDescent="0.3">
      <c r="A158" t="s">
        <v>22</v>
      </c>
      <c r="B158" s="1">
        <v>337650000</v>
      </c>
      <c r="C158" s="1">
        <v>0</v>
      </c>
      <c r="D158" s="1">
        <v>337650000</v>
      </c>
      <c r="E158" s="1">
        <v>0</v>
      </c>
      <c r="F158" s="1">
        <v>337650000</v>
      </c>
      <c r="G158" s="1">
        <v>0</v>
      </c>
      <c r="H158" s="1">
        <v>0</v>
      </c>
      <c r="I158" s="1">
        <v>337650000</v>
      </c>
      <c r="J158" s="1">
        <v>0</v>
      </c>
      <c r="K158" s="1">
        <v>100</v>
      </c>
      <c r="L158" s="1">
        <v>11718552</v>
      </c>
      <c r="M158" s="1">
        <v>331472300</v>
      </c>
      <c r="N158" s="1">
        <v>6177700</v>
      </c>
      <c r="O158" s="1">
        <v>98.170400000000001</v>
      </c>
      <c r="P158" s="1">
        <v>11718552</v>
      </c>
      <c r="Q158" s="1">
        <v>331472300</v>
      </c>
      <c r="R158" s="1">
        <v>0</v>
      </c>
    </row>
    <row r="159" spans="1:18" hidden="1" x14ac:dyDescent="0.3">
      <c r="A159" t="s">
        <v>99</v>
      </c>
      <c r="B159" s="1">
        <v>314590500</v>
      </c>
      <c r="C159" s="1">
        <v>0</v>
      </c>
      <c r="D159" s="1">
        <v>314590500</v>
      </c>
      <c r="E159" s="1">
        <v>0</v>
      </c>
      <c r="F159" s="1">
        <v>314590500</v>
      </c>
      <c r="G159" s="1">
        <v>0</v>
      </c>
      <c r="H159" s="1">
        <v>0</v>
      </c>
      <c r="I159" s="1">
        <v>314590500</v>
      </c>
      <c r="J159" s="1">
        <v>0</v>
      </c>
      <c r="K159" s="1">
        <v>100</v>
      </c>
      <c r="L159" s="1">
        <v>38745167</v>
      </c>
      <c r="M159" s="1">
        <v>205054233</v>
      </c>
      <c r="N159" s="1">
        <v>109536267</v>
      </c>
      <c r="O159" s="1">
        <v>65.181299999999993</v>
      </c>
      <c r="P159" s="1">
        <v>26748733</v>
      </c>
      <c r="Q159" s="1">
        <v>190775566</v>
      </c>
      <c r="R159" s="1">
        <v>14278667</v>
      </c>
    </row>
    <row r="160" spans="1:18" hidden="1" x14ac:dyDescent="0.3">
      <c r="A160" t="s">
        <v>22</v>
      </c>
      <c r="B160" s="1">
        <v>314590500</v>
      </c>
      <c r="C160" s="1">
        <v>0</v>
      </c>
      <c r="D160" s="1">
        <v>314590500</v>
      </c>
      <c r="E160" s="1">
        <v>0</v>
      </c>
      <c r="F160" s="1">
        <v>314590500</v>
      </c>
      <c r="G160" s="1">
        <v>0</v>
      </c>
      <c r="H160" s="1">
        <v>0</v>
      </c>
      <c r="I160" s="1">
        <v>314590500</v>
      </c>
      <c r="J160" s="1">
        <v>0</v>
      </c>
      <c r="K160" s="1">
        <v>100</v>
      </c>
      <c r="L160" s="1">
        <v>38745167</v>
      </c>
      <c r="M160" s="1">
        <v>205054233</v>
      </c>
      <c r="N160" s="1">
        <v>109536267</v>
      </c>
      <c r="O160" s="1">
        <v>65.181299999999993</v>
      </c>
      <c r="P160" s="1">
        <v>26748733</v>
      </c>
      <c r="Q160" s="1">
        <v>190775566</v>
      </c>
      <c r="R160" s="1">
        <v>14278667</v>
      </c>
    </row>
    <row r="161" spans="1:18" hidden="1" x14ac:dyDescent="0.3">
      <c r="A161" t="s">
        <v>91</v>
      </c>
      <c r="B161" s="1">
        <v>676714873</v>
      </c>
      <c r="C161" s="1">
        <v>0</v>
      </c>
      <c r="D161" s="1">
        <v>676714873</v>
      </c>
      <c r="E161" s="1">
        <v>0</v>
      </c>
      <c r="F161" s="1">
        <v>676459233</v>
      </c>
      <c r="G161" s="1">
        <v>255640</v>
      </c>
      <c r="H161" s="1">
        <v>0</v>
      </c>
      <c r="I161" s="1">
        <v>676459233</v>
      </c>
      <c r="J161" s="1">
        <v>0</v>
      </c>
      <c r="K161" s="1">
        <v>99.962199999999996</v>
      </c>
      <c r="L161" s="1">
        <v>93583100</v>
      </c>
      <c r="M161" s="1">
        <v>641219216</v>
      </c>
      <c r="N161" s="1">
        <v>35240017</v>
      </c>
      <c r="O161" s="1">
        <v>94.7547</v>
      </c>
      <c r="P161" s="1">
        <v>76190600</v>
      </c>
      <c r="Q161" s="1">
        <v>614261716</v>
      </c>
      <c r="R161" s="1">
        <v>26957500</v>
      </c>
    </row>
    <row r="162" spans="1:18" hidden="1" x14ac:dyDescent="0.3">
      <c r="A162" t="s">
        <v>22</v>
      </c>
      <c r="B162" s="1">
        <v>676714873</v>
      </c>
      <c r="C162" s="1">
        <v>0</v>
      </c>
      <c r="D162" s="1">
        <v>676714873</v>
      </c>
      <c r="E162" s="1">
        <v>0</v>
      </c>
      <c r="F162" s="1">
        <v>676459233</v>
      </c>
      <c r="G162" s="1">
        <v>255640</v>
      </c>
      <c r="H162" s="1">
        <v>0</v>
      </c>
      <c r="I162" s="1">
        <v>676459233</v>
      </c>
      <c r="J162" s="1">
        <v>0</v>
      </c>
      <c r="K162" s="1">
        <v>99.962199999999996</v>
      </c>
      <c r="L162" s="1">
        <v>93583100</v>
      </c>
      <c r="M162" s="1">
        <v>641219216</v>
      </c>
      <c r="N162" s="1">
        <v>35240017</v>
      </c>
      <c r="O162" s="1">
        <v>94.7547</v>
      </c>
      <c r="P162" s="1">
        <v>76190600</v>
      </c>
      <c r="Q162" s="1">
        <v>614261716</v>
      </c>
      <c r="R162" s="1">
        <v>26957500</v>
      </c>
    </row>
    <row r="163" spans="1:18" hidden="1" x14ac:dyDescent="0.3">
      <c r="A163" t="s">
        <v>100</v>
      </c>
      <c r="B163" s="1">
        <v>1762933355</v>
      </c>
      <c r="C163" s="1">
        <v>0</v>
      </c>
      <c r="D163" s="1">
        <v>1762933355</v>
      </c>
      <c r="E163" s="1">
        <v>-2</v>
      </c>
      <c r="F163" s="1">
        <v>1746032953</v>
      </c>
      <c r="G163" s="1">
        <v>16900402</v>
      </c>
      <c r="H163" s="1">
        <v>-2</v>
      </c>
      <c r="I163" s="1">
        <v>1746032953</v>
      </c>
      <c r="J163" s="1">
        <v>0</v>
      </c>
      <c r="K163" s="1">
        <v>99.041300000000007</v>
      </c>
      <c r="L163" s="1">
        <v>230255235</v>
      </c>
      <c r="M163" s="1">
        <v>1708308087</v>
      </c>
      <c r="N163" s="1">
        <v>37724866</v>
      </c>
      <c r="O163" s="1">
        <v>96.901499999999999</v>
      </c>
      <c r="P163" s="1">
        <v>176190734</v>
      </c>
      <c r="Q163" s="1">
        <v>1654243586</v>
      </c>
      <c r="R163" s="1">
        <v>54064501</v>
      </c>
    </row>
    <row r="164" spans="1:18" hidden="1" x14ac:dyDescent="0.3">
      <c r="A164" t="s">
        <v>98</v>
      </c>
      <c r="B164" s="1">
        <v>10078839</v>
      </c>
      <c r="C164" s="1">
        <v>0</v>
      </c>
      <c r="D164" s="1">
        <v>10078839</v>
      </c>
      <c r="E164" s="1">
        <v>-2</v>
      </c>
      <c r="F164" s="1">
        <v>10078837</v>
      </c>
      <c r="G164" s="1">
        <v>2</v>
      </c>
      <c r="H164" s="1">
        <v>-2</v>
      </c>
      <c r="I164" s="1">
        <v>10078837</v>
      </c>
      <c r="J164" s="1">
        <v>0</v>
      </c>
      <c r="K164" s="1">
        <v>100</v>
      </c>
      <c r="L164" s="1">
        <v>0</v>
      </c>
      <c r="M164" s="1">
        <v>10078837</v>
      </c>
      <c r="N164" s="1">
        <v>0</v>
      </c>
      <c r="O164" s="1">
        <v>100</v>
      </c>
      <c r="P164" s="1">
        <v>0</v>
      </c>
      <c r="Q164" s="1">
        <v>10078837</v>
      </c>
      <c r="R164" s="1">
        <v>0</v>
      </c>
    </row>
    <row r="165" spans="1:18" hidden="1" x14ac:dyDescent="0.3">
      <c r="A165" t="s">
        <v>86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</row>
    <row r="166" spans="1:18" hidden="1" x14ac:dyDescent="0.3">
      <c r="A166" t="s">
        <v>101</v>
      </c>
      <c r="B166" s="1">
        <v>10078839</v>
      </c>
      <c r="C166" s="1">
        <v>0</v>
      </c>
      <c r="D166" s="1">
        <v>10078839</v>
      </c>
      <c r="E166" s="1">
        <v>-2</v>
      </c>
      <c r="F166" s="1">
        <v>10078837</v>
      </c>
      <c r="G166" s="1">
        <v>2</v>
      </c>
      <c r="H166" s="1">
        <v>-2</v>
      </c>
      <c r="I166" s="1">
        <v>10078837</v>
      </c>
      <c r="J166" s="1">
        <v>0</v>
      </c>
      <c r="K166" s="1">
        <v>100</v>
      </c>
      <c r="L166" s="1">
        <v>0</v>
      </c>
      <c r="M166" s="1">
        <v>10078837</v>
      </c>
      <c r="N166" s="1">
        <v>0</v>
      </c>
      <c r="O166" s="1">
        <v>100</v>
      </c>
      <c r="P166" s="1">
        <v>0</v>
      </c>
      <c r="Q166" s="1">
        <v>10078837</v>
      </c>
      <c r="R166" s="1">
        <v>0</v>
      </c>
    </row>
    <row r="167" spans="1:18" hidden="1" x14ac:dyDescent="0.3">
      <c r="A167" t="s">
        <v>91</v>
      </c>
      <c r="B167" s="1">
        <v>1752854516</v>
      </c>
      <c r="C167" s="1">
        <v>0</v>
      </c>
      <c r="D167" s="1">
        <v>1752854516</v>
      </c>
      <c r="E167" s="1">
        <v>0</v>
      </c>
      <c r="F167" s="1">
        <v>1735954116</v>
      </c>
      <c r="G167" s="1">
        <v>16900400</v>
      </c>
      <c r="H167" s="1">
        <v>0</v>
      </c>
      <c r="I167" s="1">
        <v>1735954116</v>
      </c>
      <c r="J167" s="1">
        <v>0</v>
      </c>
      <c r="K167" s="1">
        <v>99.035799999999995</v>
      </c>
      <c r="L167" s="1">
        <v>230255235</v>
      </c>
      <c r="M167" s="1">
        <v>1698229250</v>
      </c>
      <c r="N167" s="1">
        <v>37724866</v>
      </c>
      <c r="O167" s="1">
        <v>96.883600000000001</v>
      </c>
      <c r="P167" s="1">
        <v>176190734</v>
      </c>
      <c r="Q167" s="1">
        <v>1644164749</v>
      </c>
      <c r="R167" s="1">
        <v>54064501</v>
      </c>
    </row>
    <row r="168" spans="1:18" hidden="1" x14ac:dyDescent="0.3">
      <c r="A168" t="s">
        <v>22</v>
      </c>
      <c r="B168" s="1">
        <v>1280446966</v>
      </c>
      <c r="C168" s="1">
        <v>0</v>
      </c>
      <c r="D168" s="1">
        <v>1280446966</v>
      </c>
      <c r="E168" s="1">
        <v>0</v>
      </c>
      <c r="F168" s="1">
        <v>1263546566</v>
      </c>
      <c r="G168" s="1">
        <v>16900400</v>
      </c>
      <c r="H168" s="1">
        <v>0</v>
      </c>
      <c r="I168" s="1">
        <v>1263546566</v>
      </c>
      <c r="J168" s="1">
        <v>0</v>
      </c>
      <c r="K168" s="1">
        <v>98.680099999999996</v>
      </c>
      <c r="L168" s="1">
        <v>178069501</v>
      </c>
      <c r="M168" s="1">
        <v>1237011767</v>
      </c>
      <c r="N168" s="1">
        <v>26534799</v>
      </c>
      <c r="O168" s="1">
        <v>96.607799999999997</v>
      </c>
      <c r="P168" s="1">
        <v>124005000</v>
      </c>
      <c r="Q168" s="1">
        <v>1182947266</v>
      </c>
      <c r="R168" s="1">
        <v>54064501</v>
      </c>
    </row>
    <row r="169" spans="1:18" hidden="1" x14ac:dyDescent="0.3">
      <c r="A169" t="s">
        <v>86</v>
      </c>
      <c r="B169" s="1">
        <v>174960000</v>
      </c>
      <c r="C169" s="1">
        <v>0</v>
      </c>
      <c r="D169" s="1">
        <v>174960000</v>
      </c>
      <c r="E169" s="1">
        <v>0</v>
      </c>
      <c r="F169" s="1">
        <v>174960000</v>
      </c>
      <c r="G169" s="1">
        <v>0</v>
      </c>
      <c r="H169" s="1">
        <v>0</v>
      </c>
      <c r="I169" s="1">
        <v>174960000</v>
      </c>
      <c r="J169" s="1">
        <v>0</v>
      </c>
      <c r="K169" s="1">
        <v>100</v>
      </c>
      <c r="L169" s="1">
        <v>17652733</v>
      </c>
      <c r="M169" s="1">
        <v>171850666</v>
      </c>
      <c r="N169" s="1">
        <v>3109334</v>
      </c>
      <c r="O169" s="1">
        <v>98.222800000000007</v>
      </c>
      <c r="P169" s="1">
        <v>17652733</v>
      </c>
      <c r="Q169" s="1">
        <v>171850666</v>
      </c>
      <c r="R169" s="1">
        <v>0</v>
      </c>
    </row>
    <row r="170" spans="1:18" hidden="1" x14ac:dyDescent="0.3">
      <c r="A170" t="s">
        <v>87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</row>
    <row r="171" spans="1:18" hidden="1" x14ac:dyDescent="0.3">
      <c r="A171" t="s">
        <v>101</v>
      </c>
      <c r="B171" s="1">
        <v>297447550</v>
      </c>
      <c r="C171" s="1">
        <v>0</v>
      </c>
      <c r="D171" s="1">
        <v>297447550</v>
      </c>
      <c r="E171" s="1">
        <v>0</v>
      </c>
      <c r="F171" s="1">
        <v>297447550</v>
      </c>
      <c r="G171" s="1">
        <v>0</v>
      </c>
      <c r="H171" s="1">
        <v>0</v>
      </c>
      <c r="I171" s="1">
        <v>297447550</v>
      </c>
      <c r="J171" s="1">
        <v>0</v>
      </c>
      <c r="K171" s="1">
        <v>100</v>
      </c>
      <c r="L171" s="1">
        <v>34533001</v>
      </c>
      <c r="M171" s="1">
        <v>289366817</v>
      </c>
      <c r="N171" s="1">
        <v>8080733</v>
      </c>
      <c r="O171" s="1">
        <v>97.283299999999997</v>
      </c>
      <c r="P171" s="1">
        <v>34533001</v>
      </c>
      <c r="Q171" s="1">
        <v>289366817</v>
      </c>
      <c r="R171" s="1">
        <v>0</v>
      </c>
    </row>
    <row r="172" spans="1:18" hidden="1" x14ac:dyDescent="0.3">
      <c r="A172" t="s">
        <v>88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</row>
    <row r="173" spans="1:18" hidden="1" x14ac:dyDescent="0.3">
      <c r="A173" t="s">
        <v>102</v>
      </c>
      <c r="B173" s="1">
        <v>481604400</v>
      </c>
      <c r="C173" s="1">
        <v>0</v>
      </c>
      <c r="D173" s="1">
        <v>481604400</v>
      </c>
      <c r="E173" s="1">
        <v>-16236133</v>
      </c>
      <c r="F173" s="1">
        <v>465368267</v>
      </c>
      <c r="G173" s="1">
        <v>16236133</v>
      </c>
      <c r="H173" s="1">
        <v>-16236133</v>
      </c>
      <c r="I173" s="1">
        <v>465368267</v>
      </c>
      <c r="J173" s="1">
        <v>0</v>
      </c>
      <c r="K173" s="1">
        <v>96.628699999999995</v>
      </c>
      <c r="L173" s="1">
        <v>47022501</v>
      </c>
      <c r="M173" s="1">
        <v>465368267</v>
      </c>
      <c r="N173" s="1">
        <v>0</v>
      </c>
      <c r="O173" s="1">
        <v>96.628699999999995</v>
      </c>
      <c r="P173" s="1">
        <v>36118734</v>
      </c>
      <c r="Q173" s="1">
        <v>450265500</v>
      </c>
      <c r="R173" s="1">
        <v>15102767</v>
      </c>
    </row>
    <row r="174" spans="1:18" hidden="1" x14ac:dyDescent="0.3">
      <c r="A174" t="s">
        <v>98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</row>
    <row r="175" spans="1:18" hidden="1" x14ac:dyDescent="0.3">
      <c r="A175" t="s">
        <v>22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</row>
    <row r="176" spans="1:18" hidden="1" x14ac:dyDescent="0.3">
      <c r="A176" t="s">
        <v>91</v>
      </c>
      <c r="B176" s="1">
        <v>481604400</v>
      </c>
      <c r="C176" s="1">
        <v>0</v>
      </c>
      <c r="D176" s="1">
        <v>481604400</v>
      </c>
      <c r="E176" s="1">
        <v>-16236133</v>
      </c>
      <c r="F176" s="1">
        <v>465368267</v>
      </c>
      <c r="G176" s="1">
        <v>16236133</v>
      </c>
      <c r="H176" s="1">
        <v>-16236133</v>
      </c>
      <c r="I176" s="1">
        <v>465368267</v>
      </c>
      <c r="J176" s="1">
        <v>0</v>
      </c>
      <c r="K176" s="1">
        <v>96.628699999999995</v>
      </c>
      <c r="L176" s="1">
        <v>47022501</v>
      </c>
      <c r="M176" s="1">
        <v>465368267</v>
      </c>
      <c r="N176" s="1">
        <v>0</v>
      </c>
      <c r="O176" s="1">
        <v>96.628699999999995</v>
      </c>
      <c r="P176" s="1">
        <v>36118734</v>
      </c>
      <c r="Q176" s="1">
        <v>450265500</v>
      </c>
      <c r="R176" s="1">
        <v>15102767</v>
      </c>
    </row>
    <row r="177" spans="1:18" hidden="1" x14ac:dyDescent="0.3">
      <c r="A177" t="s">
        <v>22</v>
      </c>
      <c r="B177" s="1">
        <v>481604400</v>
      </c>
      <c r="C177" s="1">
        <v>0</v>
      </c>
      <c r="D177" s="1">
        <v>481604400</v>
      </c>
      <c r="E177" s="1">
        <v>-16236133</v>
      </c>
      <c r="F177" s="1">
        <v>465368267</v>
      </c>
      <c r="G177" s="1">
        <v>16236133</v>
      </c>
      <c r="H177" s="1">
        <v>-16236133</v>
      </c>
      <c r="I177" s="1">
        <v>465368267</v>
      </c>
      <c r="J177" s="1">
        <v>0</v>
      </c>
      <c r="K177" s="1">
        <v>96.628699999999995</v>
      </c>
      <c r="L177" s="1">
        <v>47022501</v>
      </c>
      <c r="M177" s="1">
        <v>465368267</v>
      </c>
      <c r="N177" s="1">
        <v>0</v>
      </c>
      <c r="O177" s="1">
        <v>96.628699999999995</v>
      </c>
      <c r="P177" s="1">
        <v>36118734</v>
      </c>
      <c r="Q177" s="1">
        <v>450265500</v>
      </c>
      <c r="R177" s="1">
        <v>15102767</v>
      </c>
    </row>
    <row r="178" spans="1:18" hidden="1" x14ac:dyDescent="0.3">
      <c r="A178" t="s">
        <v>103</v>
      </c>
      <c r="B178" s="1">
        <v>5140294428</v>
      </c>
      <c r="C178" s="1">
        <v>0</v>
      </c>
      <c r="D178" s="1">
        <v>5140294428</v>
      </c>
      <c r="E178" s="1">
        <v>0</v>
      </c>
      <c r="F178" s="1">
        <v>5101717428</v>
      </c>
      <c r="G178" s="1">
        <v>38577000</v>
      </c>
      <c r="H178" s="1">
        <v>0</v>
      </c>
      <c r="I178" s="1">
        <v>5101717428</v>
      </c>
      <c r="J178" s="1">
        <v>0</v>
      </c>
      <c r="K178" s="1">
        <v>99.249499999999998</v>
      </c>
      <c r="L178" s="1">
        <v>843329753</v>
      </c>
      <c r="M178" s="1">
        <v>4774292595</v>
      </c>
      <c r="N178" s="1">
        <v>327424833</v>
      </c>
      <c r="O178" s="1">
        <v>92.8797</v>
      </c>
      <c r="P178" s="1">
        <v>709421138</v>
      </c>
      <c r="Q178" s="1">
        <v>4545921163</v>
      </c>
      <c r="R178" s="1">
        <v>228371432</v>
      </c>
    </row>
    <row r="179" spans="1:18" hidden="1" x14ac:dyDescent="0.3">
      <c r="A179" t="s">
        <v>104</v>
      </c>
      <c r="B179" s="1">
        <v>707905831</v>
      </c>
      <c r="C179" s="1">
        <v>0</v>
      </c>
      <c r="D179" s="1">
        <v>707905831</v>
      </c>
      <c r="E179" s="1">
        <v>0</v>
      </c>
      <c r="F179" s="1">
        <v>707905831</v>
      </c>
      <c r="G179" s="1">
        <v>0</v>
      </c>
      <c r="H179" s="1">
        <v>0</v>
      </c>
      <c r="I179" s="1">
        <v>707905831</v>
      </c>
      <c r="J179" s="1">
        <v>0</v>
      </c>
      <c r="K179" s="1">
        <v>100</v>
      </c>
      <c r="L179" s="1">
        <v>124370926</v>
      </c>
      <c r="M179" s="1">
        <v>663332856</v>
      </c>
      <c r="N179" s="1">
        <v>44572975</v>
      </c>
      <c r="O179" s="1">
        <v>93.703500000000005</v>
      </c>
      <c r="P179" s="1">
        <v>138841104</v>
      </c>
      <c r="Q179" s="1">
        <v>642747009</v>
      </c>
      <c r="R179" s="1">
        <v>20585847</v>
      </c>
    </row>
    <row r="180" spans="1:18" hidden="1" x14ac:dyDescent="0.3">
      <c r="A180" t="s">
        <v>22</v>
      </c>
      <c r="B180" s="1">
        <v>707905831</v>
      </c>
      <c r="C180" s="1">
        <v>0</v>
      </c>
      <c r="D180" s="1">
        <v>707905831</v>
      </c>
      <c r="E180" s="1">
        <v>0</v>
      </c>
      <c r="F180" s="1">
        <v>707905831</v>
      </c>
      <c r="G180" s="1">
        <v>0</v>
      </c>
      <c r="H180" s="1">
        <v>0</v>
      </c>
      <c r="I180" s="1">
        <v>707905831</v>
      </c>
      <c r="J180" s="1">
        <v>0</v>
      </c>
      <c r="K180" s="1">
        <v>100</v>
      </c>
      <c r="L180" s="1">
        <v>124370926</v>
      </c>
      <c r="M180" s="1">
        <v>663332856</v>
      </c>
      <c r="N180" s="1">
        <v>44572975</v>
      </c>
      <c r="O180" s="1">
        <v>93.703500000000005</v>
      </c>
      <c r="P180" s="1">
        <v>138841104</v>
      </c>
      <c r="Q180" s="1">
        <v>642747009</v>
      </c>
      <c r="R180" s="1">
        <v>20585847</v>
      </c>
    </row>
    <row r="181" spans="1:18" hidden="1" x14ac:dyDescent="0.3">
      <c r="A181" t="s">
        <v>105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</row>
    <row r="182" spans="1:18" hidden="1" x14ac:dyDescent="0.3">
      <c r="A182" t="s">
        <v>106</v>
      </c>
      <c r="B182" s="1">
        <v>22047606</v>
      </c>
      <c r="C182" s="1">
        <v>0</v>
      </c>
      <c r="D182" s="1">
        <v>22047606</v>
      </c>
      <c r="E182" s="1">
        <v>0</v>
      </c>
      <c r="F182" s="1">
        <v>22047606</v>
      </c>
      <c r="G182" s="1">
        <v>0</v>
      </c>
      <c r="H182" s="1">
        <v>0</v>
      </c>
      <c r="I182" s="1">
        <v>22047606</v>
      </c>
      <c r="J182" s="1">
        <v>0</v>
      </c>
      <c r="K182" s="1">
        <v>100</v>
      </c>
      <c r="L182" s="1">
        <v>3184654</v>
      </c>
      <c r="M182" s="1">
        <v>22047606</v>
      </c>
      <c r="N182" s="1">
        <v>0</v>
      </c>
      <c r="O182" s="1">
        <v>100</v>
      </c>
      <c r="P182" s="1">
        <v>3184654</v>
      </c>
      <c r="Q182" s="1">
        <v>22047606</v>
      </c>
      <c r="R182" s="1">
        <v>0</v>
      </c>
    </row>
    <row r="183" spans="1:18" hidden="1" x14ac:dyDescent="0.3">
      <c r="A183" t="s">
        <v>22</v>
      </c>
      <c r="B183" s="1">
        <v>22047606</v>
      </c>
      <c r="C183" s="1">
        <v>0</v>
      </c>
      <c r="D183" s="1">
        <v>22047606</v>
      </c>
      <c r="E183" s="1">
        <v>0</v>
      </c>
      <c r="F183" s="1">
        <v>22047606</v>
      </c>
      <c r="G183" s="1">
        <v>0</v>
      </c>
      <c r="H183" s="1">
        <v>0</v>
      </c>
      <c r="I183" s="1">
        <v>22047606</v>
      </c>
      <c r="J183" s="1">
        <v>0</v>
      </c>
      <c r="K183" s="1">
        <v>100</v>
      </c>
      <c r="L183" s="1">
        <v>3184654</v>
      </c>
      <c r="M183" s="1">
        <v>22047606</v>
      </c>
      <c r="N183" s="1">
        <v>0</v>
      </c>
      <c r="O183" s="1">
        <v>100</v>
      </c>
      <c r="P183" s="1">
        <v>3184654</v>
      </c>
      <c r="Q183" s="1">
        <v>22047606</v>
      </c>
      <c r="R183" s="1">
        <v>0</v>
      </c>
    </row>
    <row r="184" spans="1:18" hidden="1" x14ac:dyDescent="0.3">
      <c r="A184" t="s">
        <v>107</v>
      </c>
      <c r="B184" s="1">
        <v>390924191</v>
      </c>
      <c r="C184" s="1">
        <v>0</v>
      </c>
      <c r="D184" s="1">
        <v>390924191</v>
      </c>
      <c r="E184" s="1">
        <v>0</v>
      </c>
      <c r="F184" s="1">
        <v>390924191</v>
      </c>
      <c r="G184" s="1">
        <v>0</v>
      </c>
      <c r="H184" s="1">
        <v>0</v>
      </c>
      <c r="I184" s="1">
        <v>390924191</v>
      </c>
      <c r="J184" s="1">
        <v>0</v>
      </c>
      <c r="K184" s="1">
        <v>100</v>
      </c>
      <c r="L184" s="1">
        <v>15930522</v>
      </c>
      <c r="M184" s="1">
        <v>271673971</v>
      </c>
      <c r="N184" s="1">
        <v>119250220</v>
      </c>
      <c r="O184" s="1">
        <v>69.4953</v>
      </c>
      <c r="P184" s="1">
        <v>38637314</v>
      </c>
      <c r="Q184" s="1">
        <v>271673971</v>
      </c>
      <c r="R184" s="1">
        <v>0</v>
      </c>
    </row>
    <row r="185" spans="1:18" hidden="1" x14ac:dyDescent="0.3">
      <c r="A185" t="s">
        <v>22</v>
      </c>
      <c r="B185" s="1">
        <v>377624731</v>
      </c>
      <c r="C185" s="1">
        <v>0</v>
      </c>
      <c r="D185" s="1">
        <v>377624731</v>
      </c>
      <c r="E185" s="1">
        <v>0</v>
      </c>
      <c r="F185" s="1">
        <v>377624731</v>
      </c>
      <c r="G185" s="1">
        <v>0</v>
      </c>
      <c r="H185" s="1">
        <v>0</v>
      </c>
      <c r="I185" s="1">
        <v>377624731</v>
      </c>
      <c r="J185" s="1">
        <v>0</v>
      </c>
      <c r="K185" s="1">
        <v>100</v>
      </c>
      <c r="L185" s="1">
        <v>15929373</v>
      </c>
      <c r="M185" s="1">
        <v>258802444</v>
      </c>
      <c r="N185" s="1">
        <v>118822287</v>
      </c>
      <c r="O185" s="1">
        <v>68.534300000000002</v>
      </c>
      <c r="P185" s="1">
        <v>38636165</v>
      </c>
      <c r="Q185" s="1">
        <v>258802444</v>
      </c>
      <c r="R185" s="1">
        <v>0</v>
      </c>
    </row>
    <row r="186" spans="1:18" hidden="1" x14ac:dyDescent="0.3">
      <c r="A186" t="s">
        <v>86</v>
      </c>
      <c r="B186" s="1">
        <v>13299460</v>
      </c>
      <c r="C186" s="1">
        <v>0</v>
      </c>
      <c r="D186" s="1">
        <v>13299460</v>
      </c>
      <c r="E186" s="1">
        <v>0</v>
      </c>
      <c r="F186" s="1">
        <v>13299460</v>
      </c>
      <c r="G186" s="1">
        <v>0</v>
      </c>
      <c r="H186" s="1">
        <v>0</v>
      </c>
      <c r="I186" s="1">
        <v>13299460</v>
      </c>
      <c r="J186" s="1">
        <v>0</v>
      </c>
      <c r="K186" s="1">
        <v>100</v>
      </c>
      <c r="L186" s="1">
        <v>1149</v>
      </c>
      <c r="M186" s="1">
        <v>12871527</v>
      </c>
      <c r="N186" s="1">
        <v>427933</v>
      </c>
      <c r="O186" s="1">
        <v>96.782300000000006</v>
      </c>
      <c r="P186" s="1">
        <v>1149</v>
      </c>
      <c r="Q186" s="1">
        <v>12871527</v>
      </c>
      <c r="R186" s="1">
        <v>0</v>
      </c>
    </row>
    <row r="187" spans="1:18" hidden="1" x14ac:dyDescent="0.3">
      <c r="A187" t="s">
        <v>91</v>
      </c>
      <c r="B187" s="1">
        <v>4019416800</v>
      </c>
      <c r="C187" s="1">
        <v>0</v>
      </c>
      <c r="D187" s="1">
        <v>4019416800</v>
      </c>
      <c r="E187" s="1">
        <v>0</v>
      </c>
      <c r="F187" s="1">
        <v>3980839800</v>
      </c>
      <c r="G187" s="1">
        <v>38577000</v>
      </c>
      <c r="H187" s="1">
        <v>0</v>
      </c>
      <c r="I187" s="1">
        <v>3980839800</v>
      </c>
      <c r="J187" s="1">
        <v>0</v>
      </c>
      <c r="K187" s="1">
        <v>99.040199999999999</v>
      </c>
      <c r="L187" s="1">
        <v>699843651</v>
      </c>
      <c r="M187" s="1">
        <v>3817238162</v>
      </c>
      <c r="N187" s="1">
        <v>163601638</v>
      </c>
      <c r="O187" s="1">
        <v>94.97</v>
      </c>
      <c r="P187" s="1">
        <v>528758066</v>
      </c>
      <c r="Q187" s="1">
        <v>3609452577</v>
      </c>
      <c r="R187" s="1">
        <v>207785585</v>
      </c>
    </row>
    <row r="188" spans="1:18" hidden="1" x14ac:dyDescent="0.3">
      <c r="A188" t="s">
        <v>22</v>
      </c>
      <c r="B188" s="1">
        <v>4019416800</v>
      </c>
      <c r="C188" s="1">
        <v>0</v>
      </c>
      <c r="D188" s="1">
        <v>4019416800</v>
      </c>
      <c r="E188" s="1">
        <v>0</v>
      </c>
      <c r="F188" s="1">
        <v>3980839800</v>
      </c>
      <c r="G188" s="1">
        <v>38577000</v>
      </c>
      <c r="H188" s="1">
        <v>0</v>
      </c>
      <c r="I188" s="1">
        <v>3980839800</v>
      </c>
      <c r="J188" s="1">
        <v>0</v>
      </c>
      <c r="K188" s="1">
        <v>99.040199999999999</v>
      </c>
      <c r="L188" s="1">
        <v>699843651</v>
      </c>
      <c r="M188" s="1">
        <v>3817238162</v>
      </c>
      <c r="N188" s="1">
        <v>163601638</v>
      </c>
      <c r="O188" s="1">
        <v>94.97</v>
      </c>
      <c r="P188" s="1">
        <v>528758066</v>
      </c>
      <c r="Q188" s="1">
        <v>3609452577</v>
      </c>
      <c r="R188" s="1">
        <v>207785585</v>
      </c>
    </row>
    <row r="189" spans="1:18" hidden="1" x14ac:dyDescent="0.3">
      <c r="A189" t="s">
        <v>108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</row>
    <row r="190" spans="1:18" hidden="1" x14ac:dyDescent="0.3">
      <c r="A190" t="s">
        <v>22</v>
      </c>
      <c r="B190" s="1">
        <v>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</row>
    <row r="191" spans="1:18" hidden="1" x14ac:dyDescent="0.3">
      <c r="A191" t="s">
        <v>109</v>
      </c>
      <c r="B191" s="1">
        <v>2485000000</v>
      </c>
      <c r="C191" s="1">
        <v>0</v>
      </c>
      <c r="D191" s="1">
        <v>2485000000</v>
      </c>
      <c r="E191" s="1">
        <v>219461762</v>
      </c>
      <c r="F191" s="1">
        <v>1843648502</v>
      </c>
      <c r="G191" s="1">
        <v>641351498</v>
      </c>
      <c r="H191" s="1">
        <v>583158267</v>
      </c>
      <c r="I191" s="1">
        <v>1843648502</v>
      </c>
      <c r="J191" s="1">
        <v>0</v>
      </c>
      <c r="K191" s="1">
        <v>74.191100000000006</v>
      </c>
      <c r="L191" s="1">
        <v>515994494</v>
      </c>
      <c r="M191" s="1">
        <v>870629377</v>
      </c>
      <c r="N191" s="1">
        <v>973019125</v>
      </c>
      <c r="O191" s="1">
        <v>35.035400000000003</v>
      </c>
      <c r="P191" s="1">
        <v>301932309</v>
      </c>
      <c r="Q191" s="1">
        <v>646444192</v>
      </c>
      <c r="R191" s="1">
        <v>224185185</v>
      </c>
    </row>
    <row r="192" spans="1:18" hidden="1" x14ac:dyDescent="0.3">
      <c r="A192" t="s">
        <v>98</v>
      </c>
      <c r="B192" s="1">
        <v>1010447307</v>
      </c>
      <c r="C192" s="1">
        <v>0</v>
      </c>
      <c r="D192" s="1">
        <v>1010447307</v>
      </c>
      <c r="E192" s="1">
        <v>-8450905</v>
      </c>
      <c r="F192" s="1">
        <v>390693402</v>
      </c>
      <c r="G192" s="1">
        <v>619753905</v>
      </c>
      <c r="H192" s="1">
        <v>208199100</v>
      </c>
      <c r="I192" s="1">
        <v>390693402</v>
      </c>
      <c r="J192" s="1">
        <v>0</v>
      </c>
      <c r="K192" s="1">
        <v>38.665399999999998</v>
      </c>
      <c r="L192" s="1">
        <v>90085830</v>
      </c>
      <c r="M192" s="1">
        <v>113459714</v>
      </c>
      <c r="N192" s="1">
        <v>277233688</v>
      </c>
      <c r="O192" s="1">
        <v>11.2287</v>
      </c>
      <c r="P192" s="1">
        <v>57342710</v>
      </c>
      <c r="Q192" s="1">
        <v>80716594</v>
      </c>
      <c r="R192" s="1">
        <v>32743120</v>
      </c>
    </row>
    <row r="193" spans="1:18" hidden="1" x14ac:dyDescent="0.3">
      <c r="A193" t="s">
        <v>22</v>
      </c>
      <c r="B193" s="1">
        <v>388844307</v>
      </c>
      <c r="C193" s="1">
        <v>0</v>
      </c>
      <c r="D193" s="1">
        <v>388844307</v>
      </c>
      <c r="E193" s="1">
        <v>-6450905</v>
      </c>
      <c r="F193" s="1">
        <v>385693402</v>
      </c>
      <c r="G193" s="1">
        <v>3150905</v>
      </c>
      <c r="H193" s="1">
        <v>208199100</v>
      </c>
      <c r="I193" s="1">
        <v>385693402</v>
      </c>
      <c r="J193" s="1">
        <v>0</v>
      </c>
      <c r="K193" s="1">
        <v>99.189700000000002</v>
      </c>
      <c r="L193" s="1">
        <v>90085830</v>
      </c>
      <c r="M193" s="1">
        <v>113459714</v>
      </c>
      <c r="N193" s="1">
        <v>272233688</v>
      </c>
      <c r="O193" s="1">
        <v>29.178699999999999</v>
      </c>
      <c r="P193" s="1">
        <v>57342710</v>
      </c>
      <c r="Q193" s="1">
        <v>80716594</v>
      </c>
      <c r="R193" s="1">
        <v>32743120</v>
      </c>
    </row>
    <row r="194" spans="1:18" hidden="1" x14ac:dyDescent="0.3">
      <c r="A194" t="s">
        <v>86</v>
      </c>
      <c r="B194" s="1">
        <v>508002000</v>
      </c>
      <c r="C194" s="1">
        <v>0</v>
      </c>
      <c r="D194" s="1">
        <v>508002000</v>
      </c>
      <c r="E194" s="1">
        <v>0</v>
      </c>
      <c r="F194" s="1">
        <v>0</v>
      </c>
      <c r="G194" s="1">
        <v>508002000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</row>
    <row r="195" spans="1:18" hidden="1" x14ac:dyDescent="0.3">
      <c r="A195" t="s">
        <v>87</v>
      </c>
      <c r="B195" s="1">
        <v>73701000</v>
      </c>
      <c r="C195" s="1">
        <v>0</v>
      </c>
      <c r="D195" s="1">
        <v>73701000</v>
      </c>
      <c r="E195" s="1">
        <v>0</v>
      </c>
      <c r="F195" s="1">
        <v>0</v>
      </c>
      <c r="G195" s="1">
        <v>73701000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</row>
    <row r="196" spans="1:18" hidden="1" x14ac:dyDescent="0.3">
      <c r="A196" t="s">
        <v>101</v>
      </c>
      <c r="B196" s="1">
        <v>5000000</v>
      </c>
      <c r="C196" s="1">
        <v>0</v>
      </c>
      <c r="D196" s="1">
        <v>5000000</v>
      </c>
      <c r="E196" s="1">
        <v>0</v>
      </c>
      <c r="F196" s="1">
        <v>5000000</v>
      </c>
      <c r="G196" s="1">
        <v>0</v>
      </c>
      <c r="H196" s="1">
        <v>0</v>
      </c>
      <c r="I196" s="1">
        <v>5000000</v>
      </c>
      <c r="J196" s="1">
        <v>0</v>
      </c>
      <c r="K196" s="1">
        <v>100</v>
      </c>
      <c r="L196" s="1">
        <v>0</v>
      </c>
      <c r="M196" s="1">
        <v>0</v>
      </c>
      <c r="N196" s="1">
        <v>5000000</v>
      </c>
      <c r="O196" s="1">
        <v>0</v>
      </c>
      <c r="P196" s="1">
        <v>0</v>
      </c>
      <c r="Q196" s="1">
        <v>0</v>
      </c>
      <c r="R196" s="1">
        <v>0</v>
      </c>
    </row>
    <row r="197" spans="1:18" hidden="1" x14ac:dyDescent="0.3">
      <c r="A197" t="s">
        <v>88</v>
      </c>
      <c r="B197" s="1">
        <v>34900000</v>
      </c>
      <c r="C197" s="1">
        <v>0</v>
      </c>
      <c r="D197" s="1">
        <v>34900000</v>
      </c>
      <c r="E197" s="1">
        <v>-2000000</v>
      </c>
      <c r="F197" s="1">
        <v>0</v>
      </c>
      <c r="G197" s="1">
        <v>34900000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1">
        <v>0</v>
      </c>
    </row>
    <row r="198" spans="1:18" hidden="1" x14ac:dyDescent="0.3">
      <c r="A198" t="s">
        <v>89</v>
      </c>
      <c r="B198" s="1">
        <v>144000000</v>
      </c>
      <c r="C198" s="1">
        <v>0</v>
      </c>
      <c r="D198" s="1">
        <v>144000000</v>
      </c>
      <c r="E198" s="1">
        <v>0</v>
      </c>
      <c r="F198" s="1">
        <v>144000000</v>
      </c>
      <c r="G198" s="1">
        <v>0</v>
      </c>
      <c r="H198" s="1">
        <v>0</v>
      </c>
      <c r="I198" s="1">
        <v>144000000</v>
      </c>
      <c r="J198" s="1">
        <v>0</v>
      </c>
      <c r="K198" s="1">
        <v>100</v>
      </c>
      <c r="L198" s="1">
        <v>0</v>
      </c>
      <c r="M198" s="1">
        <v>0</v>
      </c>
      <c r="N198" s="1">
        <v>144000000</v>
      </c>
      <c r="O198" s="1">
        <v>0</v>
      </c>
      <c r="P198" s="1">
        <v>0</v>
      </c>
      <c r="Q198" s="1">
        <v>0</v>
      </c>
      <c r="R198" s="1">
        <v>0</v>
      </c>
    </row>
    <row r="199" spans="1:18" hidden="1" x14ac:dyDescent="0.3">
      <c r="A199" t="s">
        <v>22</v>
      </c>
      <c r="B199" s="1">
        <v>144000000</v>
      </c>
      <c r="C199" s="1">
        <v>0</v>
      </c>
      <c r="D199" s="1">
        <v>144000000</v>
      </c>
      <c r="E199" s="1">
        <v>0</v>
      </c>
      <c r="F199" s="1">
        <v>144000000</v>
      </c>
      <c r="G199" s="1">
        <v>0</v>
      </c>
      <c r="H199" s="1">
        <v>0</v>
      </c>
      <c r="I199" s="1">
        <v>144000000</v>
      </c>
      <c r="J199" s="1">
        <v>0</v>
      </c>
      <c r="K199" s="1">
        <v>100</v>
      </c>
      <c r="L199" s="1">
        <v>0</v>
      </c>
      <c r="M199" s="1">
        <v>0</v>
      </c>
      <c r="N199" s="1">
        <v>144000000</v>
      </c>
      <c r="O199" s="1">
        <v>0</v>
      </c>
      <c r="P199" s="1">
        <v>0</v>
      </c>
      <c r="Q199" s="1">
        <v>0</v>
      </c>
      <c r="R199" s="1">
        <v>0</v>
      </c>
    </row>
    <row r="200" spans="1:18" hidden="1" x14ac:dyDescent="0.3">
      <c r="A200" t="s">
        <v>91</v>
      </c>
      <c r="B200" s="1">
        <v>1330552693</v>
      </c>
      <c r="C200" s="1">
        <v>0</v>
      </c>
      <c r="D200" s="1">
        <v>1330552693</v>
      </c>
      <c r="E200" s="1">
        <v>227912667</v>
      </c>
      <c r="F200" s="1">
        <v>1308955100</v>
      </c>
      <c r="G200" s="1">
        <v>21597593</v>
      </c>
      <c r="H200" s="1">
        <v>374959167</v>
      </c>
      <c r="I200" s="1">
        <v>1308955100</v>
      </c>
      <c r="J200" s="1">
        <v>0</v>
      </c>
      <c r="K200" s="1">
        <v>98.376800000000003</v>
      </c>
      <c r="L200" s="1">
        <v>425908664</v>
      </c>
      <c r="M200" s="1">
        <v>757169663</v>
      </c>
      <c r="N200" s="1">
        <v>551785437</v>
      </c>
      <c r="O200" s="1">
        <v>56.906399999999998</v>
      </c>
      <c r="P200" s="1">
        <v>244589599</v>
      </c>
      <c r="Q200" s="1">
        <v>565727598</v>
      </c>
      <c r="R200" s="1">
        <v>191442065</v>
      </c>
    </row>
    <row r="201" spans="1:18" hidden="1" x14ac:dyDescent="0.3">
      <c r="A201" t="s">
        <v>22</v>
      </c>
      <c r="B201" s="1">
        <v>1183079082</v>
      </c>
      <c r="C201" s="1">
        <v>0</v>
      </c>
      <c r="D201" s="1">
        <v>1183079082</v>
      </c>
      <c r="E201" s="1">
        <v>209555667</v>
      </c>
      <c r="F201" s="1">
        <v>1182682500</v>
      </c>
      <c r="G201" s="1">
        <v>396582</v>
      </c>
      <c r="H201" s="1">
        <v>335400167</v>
      </c>
      <c r="I201" s="1">
        <v>1182682500</v>
      </c>
      <c r="J201" s="1">
        <v>0</v>
      </c>
      <c r="K201" s="1">
        <v>99.966499999999996</v>
      </c>
      <c r="L201" s="1">
        <v>392072631</v>
      </c>
      <c r="M201" s="1">
        <v>705368596</v>
      </c>
      <c r="N201" s="1">
        <v>477313904</v>
      </c>
      <c r="O201" s="1">
        <v>59.621400000000001</v>
      </c>
      <c r="P201" s="1">
        <v>210753566</v>
      </c>
      <c r="Q201" s="1">
        <v>513926531</v>
      </c>
      <c r="R201" s="1">
        <v>191442065</v>
      </c>
    </row>
    <row r="202" spans="1:18" hidden="1" x14ac:dyDescent="0.3">
      <c r="A202" t="s">
        <v>101</v>
      </c>
      <c r="B202" s="1">
        <v>87473611</v>
      </c>
      <c r="C202" s="1">
        <v>0</v>
      </c>
      <c r="D202" s="1">
        <v>87473611</v>
      </c>
      <c r="E202" s="1">
        <v>21073000</v>
      </c>
      <c r="F202" s="1">
        <v>87090000</v>
      </c>
      <c r="G202" s="1">
        <v>383611</v>
      </c>
      <c r="H202" s="1">
        <v>39559000</v>
      </c>
      <c r="I202" s="1">
        <v>87090000</v>
      </c>
      <c r="J202" s="1">
        <v>0</v>
      </c>
      <c r="K202" s="1">
        <v>99.561499999999995</v>
      </c>
      <c r="L202" s="1">
        <v>22086466</v>
      </c>
      <c r="M202" s="1">
        <v>38032033</v>
      </c>
      <c r="N202" s="1">
        <v>49057967</v>
      </c>
      <c r="O202" s="1">
        <v>43.478299999999997</v>
      </c>
      <c r="P202" s="1">
        <v>22086466</v>
      </c>
      <c r="Q202" s="1">
        <v>38032033</v>
      </c>
      <c r="R202" s="1">
        <v>0</v>
      </c>
    </row>
    <row r="203" spans="1:18" hidden="1" x14ac:dyDescent="0.3">
      <c r="A203" t="s">
        <v>88</v>
      </c>
      <c r="B203" s="1">
        <v>60000000</v>
      </c>
      <c r="C203" s="1">
        <v>0</v>
      </c>
      <c r="D203" s="1">
        <v>60000000</v>
      </c>
      <c r="E203" s="1">
        <v>-2716000</v>
      </c>
      <c r="F203" s="1">
        <v>39182600</v>
      </c>
      <c r="G203" s="1">
        <v>20817400</v>
      </c>
      <c r="H203" s="1">
        <v>0</v>
      </c>
      <c r="I203" s="1">
        <v>39182600</v>
      </c>
      <c r="J203" s="1">
        <v>0</v>
      </c>
      <c r="K203" s="1">
        <v>65.304299999999998</v>
      </c>
      <c r="L203" s="1">
        <v>11749567</v>
      </c>
      <c r="M203" s="1">
        <v>13769034</v>
      </c>
      <c r="N203" s="1">
        <v>25413566</v>
      </c>
      <c r="O203" s="1">
        <v>22.948399999999999</v>
      </c>
      <c r="P203" s="1">
        <v>11749567</v>
      </c>
      <c r="Q203" s="1">
        <v>13769034</v>
      </c>
      <c r="R203" s="1">
        <v>0</v>
      </c>
    </row>
    <row r="204" spans="1:18" hidden="1" x14ac:dyDescent="0.3">
      <c r="A204" t="s">
        <v>110</v>
      </c>
      <c r="B204" s="1">
        <v>3300000000</v>
      </c>
      <c r="C204" s="1">
        <v>0</v>
      </c>
      <c r="D204" s="1">
        <v>3300000000</v>
      </c>
      <c r="E204" s="1">
        <v>409145075</v>
      </c>
      <c r="F204" s="1">
        <v>3175458516</v>
      </c>
      <c r="G204" s="1">
        <v>124541484</v>
      </c>
      <c r="H204" s="1">
        <v>1018979168</v>
      </c>
      <c r="I204" s="1">
        <v>3175458516</v>
      </c>
      <c r="J204" s="1">
        <v>0</v>
      </c>
      <c r="K204" s="1">
        <v>96.225999999999999</v>
      </c>
      <c r="L204" s="1">
        <v>590580252</v>
      </c>
      <c r="M204" s="1">
        <v>1277005009</v>
      </c>
      <c r="N204" s="1">
        <v>1898453507</v>
      </c>
      <c r="O204" s="1">
        <v>38.697099999999999</v>
      </c>
      <c r="P204" s="1">
        <v>480760570</v>
      </c>
      <c r="Q204" s="1">
        <v>1142633327</v>
      </c>
      <c r="R204" s="1">
        <v>134371682</v>
      </c>
    </row>
    <row r="205" spans="1:18" hidden="1" x14ac:dyDescent="0.3">
      <c r="A205" t="s">
        <v>98</v>
      </c>
      <c r="B205" s="1">
        <v>1039000000</v>
      </c>
      <c r="C205" s="1">
        <v>0</v>
      </c>
      <c r="D205" s="1">
        <v>1039000000</v>
      </c>
      <c r="E205" s="1">
        <v>-70858383</v>
      </c>
      <c r="F205" s="1">
        <v>966249515</v>
      </c>
      <c r="G205" s="1">
        <v>72750485</v>
      </c>
      <c r="H205" s="1">
        <v>339428400</v>
      </c>
      <c r="I205" s="1">
        <v>966249515</v>
      </c>
      <c r="J205" s="1">
        <v>0</v>
      </c>
      <c r="K205" s="1">
        <v>92.998000000000005</v>
      </c>
      <c r="L205" s="1">
        <v>61368220</v>
      </c>
      <c r="M205" s="1">
        <v>130299211</v>
      </c>
      <c r="N205" s="1">
        <v>835950304</v>
      </c>
      <c r="O205" s="1">
        <v>12.540800000000001</v>
      </c>
      <c r="P205" s="1">
        <v>60862670</v>
      </c>
      <c r="Q205" s="1">
        <v>129793661</v>
      </c>
      <c r="R205" s="1">
        <v>505550</v>
      </c>
    </row>
    <row r="206" spans="1:18" hidden="1" x14ac:dyDescent="0.3">
      <c r="A206" t="s">
        <v>22</v>
      </c>
      <c r="B206" s="1">
        <v>1039000000</v>
      </c>
      <c r="C206" s="1">
        <v>0</v>
      </c>
      <c r="D206" s="1">
        <v>1039000000</v>
      </c>
      <c r="E206" s="1">
        <v>-70858383</v>
      </c>
      <c r="F206" s="1">
        <v>966249515</v>
      </c>
      <c r="G206" s="1">
        <v>72750485</v>
      </c>
      <c r="H206" s="1">
        <v>339428400</v>
      </c>
      <c r="I206" s="1">
        <v>966249515</v>
      </c>
      <c r="J206" s="1">
        <v>0</v>
      </c>
      <c r="K206" s="1">
        <v>92.998000000000005</v>
      </c>
      <c r="L206" s="1">
        <v>61368220</v>
      </c>
      <c r="M206" s="1">
        <v>130299211</v>
      </c>
      <c r="N206" s="1">
        <v>835950304</v>
      </c>
      <c r="O206" s="1">
        <v>12.540800000000001</v>
      </c>
      <c r="P206" s="1">
        <v>60862670</v>
      </c>
      <c r="Q206" s="1">
        <v>129793661</v>
      </c>
      <c r="R206" s="1">
        <v>505550</v>
      </c>
    </row>
    <row r="207" spans="1:18" hidden="1" x14ac:dyDescent="0.3">
      <c r="A207" t="s">
        <v>89</v>
      </c>
      <c r="B207" s="1">
        <v>126000000</v>
      </c>
      <c r="C207" s="1">
        <v>0</v>
      </c>
      <c r="D207" s="1">
        <v>126000000</v>
      </c>
      <c r="E207" s="1">
        <v>0</v>
      </c>
      <c r="F207" s="1">
        <v>126000000</v>
      </c>
      <c r="G207" s="1">
        <v>0</v>
      </c>
      <c r="H207" s="1">
        <v>0</v>
      </c>
      <c r="I207" s="1">
        <v>126000000</v>
      </c>
      <c r="J207" s="1">
        <v>0</v>
      </c>
      <c r="K207" s="1">
        <v>100</v>
      </c>
      <c r="L207" s="1">
        <v>0</v>
      </c>
      <c r="M207" s="1">
        <v>0</v>
      </c>
      <c r="N207" s="1">
        <v>126000000</v>
      </c>
      <c r="O207" s="1">
        <v>0</v>
      </c>
      <c r="P207" s="1">
        <v>0</v>
      </c>
      <c r="Q207" s="1">
        <v>0</v>
      </c>
      <c r="R207" s="1">
        <v>0</v>
      </c>
    </row>
    <row r="208" spans="1:18" hidden="1" x14ac:dyDescent="0.3">
      <c r="A208" t="s">
        <v>22</v>
      </c>
      <c r="B208" s="1">
        <v>126000000</v>
      </c>
      <c r="C208" s="1">
        <v>0</v>
      </c>
      <c r="D208" s="1">
        <v>126000000</v>
      </c>
      <c r="E208" s="1">
        <v>0</v>
      </c>
      <c r="F208" s="1">
        <v>126000000</v>
      </c>
      <c r="G208" s="1">
        <v>0</v>
      </c>
      <c r="H208" s="1">
        <v>0</v>
      </c>
      <c r="I208" s="1">
        <v>126000000</v>
      </c>
      <c r="J208" s="1">
        <v>0</v>
      </c>
      <c r="K208" s="1">
        <v>100</v>
      </c>
      <c r="L208" s="1">
        <v>0</v>
      </c>
      <c r="M208" s="1">
        <v>0</v>
      </c>
      <c r="N208" s="1">
        <v>126000000</v>
      </c>
      <c r="O208" s="1">
        <v>0</v>
      </c>
      <c r="P208" s="1">
        <v>0</v>
      </c>
      <c r="Q208" s="1">
        <v>0</v>
      </c>
      <c r="R208" s="1">
        <v>0</v>
      </c>
    </row>
    <row r="209" spans="1:18" hidden="1" x14ac:dyDescent="0.3">
      <c r="A209" t="s">
        <v>99</v>
      </c>
      <c r="B209" s="1">
        <v>1975000000</v>
      </c>
      <c r="C209" s="1">
        <v>0</v>
      </c>
      <c r="D209" s="1">
        <v>1975000000</v>
      </c>
      <c r="E209" s="1">
        <v>470003458</v>
      </c>
      <c r="F209" s="1">
        <v>1923209001</v>
      </c>
      <c r="G209" s="1">
        <v>51790999</v>
      </c>
      <c r="H209" s="1">
        <v>669550768</v>
      </c>
      <c r="I209" s="1">
        <v>1923209001</v>
      </c>
      <c r="J209" s="1">
        <v>0</v>
      </c>
      <c r="K209" s="1">
        <v>97.377700000000004</v>
      </c>
      <c r="L209" s="1">
        <v>529212032</v>
      </c>
      <c r="M209" s="1">
        <v>1146705798</v>
      </c>
      <c r="N209" s="1">
        <v>776503203</v>
      </c>
      <c r="O209" s="1">
        <v>58.061100000000003</v>
      </c>
      <c r="P209" s="1">
        <v>419897900</v>
      </c>
      <c r="Q209" s="1">
        <v>1012839666</v>
      </c>
      <c r="R209" s="1">
        <v>133866132</v>
      </c>
    </row>
    <row r="210" spans="1:18" hidden="1" x14ac:dyDescent="0.3">
      <c r="A210" t="s">
        <v>22</v>
      </c>
      <c r="B210" s="1">
        <v>1975000000</v>
      </c>
      <c r="C210" s="1">
        <v>0</v>
      </c>
      <c r="D210" s="1">
        <v>1975000000</v>
      </c>
      <c r="E210" s="1">
        <v>470003458</v>
      </c>
      <c r="F210" s="1">
        <v>1923209001</v>
      </c>
      <c r="G210" s="1">
        <v>51790999</v>
      </c>
      <c r="H210" s="1">
        <v>669550768</v>
      </c>
      <c r="I210" s="1">
        <v>1923209001</v>
      </c>
      <c r="J210" s="1">
        <v>0</v>
      </c>
      <c r="K210" s="1">
        <v>97.377700000000004</v>
      </c>
      <c r="L210" s="1">
        <v>529212032</v>
      </c>
      <c r="M210" s="1">
        <v>1146705798</v>
      </c>
      <c r="N210" s="1">
        <v>776503203</v>
      </c>
      <c r="O210" s="1">
        <v>58.061100000000003</v>
      </c>
      <c r="P210" s="1">
        <v>419897900</v>
      </c>
      <c r="Q210" s="1">
        <v>1012839666</v>
      </c>
      <c r="R210" s="1">
        <v>133866132</v>
      </c>
    </row>
    <row r="211" spans="1:18" hidden="1" x14ac:dyDescent="0.3">
      <c r="A211" t="s">
        <v>92</v>
      </c>
      <c r="B211" s="1">
        <v>160000000</v>
      </c>
      <c r="C211" s="1">
        <v>0</v>
      </c>
      <c r="D211" s="1">
        <v>160000000</v>
      </c>
      <c r="E211" s="1">
        <v>10000000</v>
      </c>
      <c r="F211" s="1">
        <v>160000000</v>
      </c>
      <c r="G211" s="1">
        <v>0</v>
      </c>
      <c r="H211" s="1">
        <v>10000000</v>
      </c>
      <c r="I211" s="1">
        <v>160000000</v>
      </c>
      <c r="J211" s="1">
        <v>0</v>
      </c>
      <c r="K211" s="1">
        <v>100</v>
      </c>
      <c r="L211" s="1">
        <v>0</v>
      </c>
      <c r="M211" s="1">
        <v>0</v>
      </c>
      <c r="N211" s="1">
        <v>160000000</v>
      </c>
      <c r="O211" s="1">
        <v>0</v>
      </c>
      <c r="P211" s="1">
        <v>0</v>
      </c>
      <c r="Q211" s="1">
        <v>0</v>
      </c>
      <c r="R211" s="1">
        <v>0</v>
      </c>
    </row>
    <row r="212" spans="1:18" hidden="1" x14ac:dyDescent="0.3">
      <c r="A212" t="s">
        <v>22</v>
      </c>
      <c r="B212" s="1">
        <v>160000000</v>
      </c>
      <c r="C212" s="1">
        <v>0</v>
      </c>
      <c r="D212" s="1">
        <v>160000000</v>
      </c>
      <c r="E212" s="1">
        <v>10000000</v>
      </c>
      <c r="F212" s="1">
        <v>160000000</v>
      </c>
      <c r="G212" s="1">
        <v>0</v>
      </c>
      <c r="H212" s="1">
        <v>10000000</v>
      </c>
      <c r="I212" s="1">
        <v>160000000</v>
      </c>
      <c r="J212" s="1">
        <v>0</v>
      </c>
      <c r="K212" s="1">
        <v>100</v>
      </c>
      <c r="L212" s="1">
        <v>0</v>
      </c>
      <c r="M212" s="1">
        <v>0</v>
      </c>
      <c r="N212" s="1">
        <v>160000000</v>
      </c>
      <c r="O212" s="1">
        <v>0</v>
      </c>
      <c r="P212" s="1">
        <v>0</v>
      </c>
      <c r="Q212" s="1">
        <v>0</v>
      </c>
      <c r="R212" s="1">
        <v>0</v>
      </c>
    </row>
    <row r="213" spans="1:18" hidden="1" x14ac:dyDescent="0.3">
      <c r="A213" t="s">
        <v>111</v>
      </c>
      <c r="B213" s="1">
        <v>1875000000</v>
      </c>
      <c r="C213" s="1">
        <v>0</v>
      </c>
      <c r="D213" s="1">
        <v>1875000000</v>
      </c>
      <c r="E213" s="1">
        <v>-91467552</v>
      </c>
      <c r="F213" s="1">
        <v>1679938948</v>
      </c>
      <c r="G213" s="1">
        <v>195061052</v>
      </c>
      <c r="H213" s="1">
        <v>1236085817</v>
      </c>
      <c r="I213" s="1">
        <v>1679938948</v>
      </c>
      <c r="J213" s="1">
        <v>0</v>
      </c>
      <c r="K213" s="1">
        <v>89.596699999999998</v>
      </c>
      <c r="L213" s="1">
        <v>141407020</v>
      </c>
      <c r="M213" s="1">
        <v>319498720</v>
      </c>
      <c r="N213" s="1">
        <v>1360440228</v>
      </c>
      <c r="O213" s="1">
        <v>17.039899999999999</v>
      </c>
      <c r="P213" s="1">
        <v>111395200</v>
      </c>
      <c r="Q213" s="1">
        <v>275779500</v>
      </c>
      <c r="R213" s="1">
        <v>43719220</v>
      </c>
    </row>
    <row r="214" spans="1:18" hidden="1" x14ac:dyDescent="0.3">
      <c r="A214" t="s">
        <v>94</v>
      </c>
      <c r="B214" s="1">
        <v>732598918</v>
      </c>
      <c r="C214" s="1">
        <v>0</v>
      </c>
      <c r="D214" s="1">
        <v>732598918</v>
      </c>
      <c r="E214" s="1">
        <v>-237192993</v>
      </c>
      <c r="F214" s="1">
        <v>632726007</v>
      </c>
      <c r="G214" s="1">
        <v>99872911</v>
      </c>
      <c r="H214" s="1">
        <v>632726007</v>
      </c>
      <c r="I214" s="1">
        <v>632726007</v>
      </c>
      <c r="J214" s="1">
        <v>0</v>
      </c>
      <c r="K214" s="1">
        <v>86.3673</v>
      </c>
      <c r="L214" s="1">
        <v>0</v>
      </c>
      <c r="M214" s="1">
        <v>0</v>
      </c>
      <c r="N214" s="1">
        <v>632726007</v>
      </c>
      <c r="O214" s="1">
        <v>0</v>
      </c>
      <c r="P214" s="1">
        <v>0</v>
      </c>
      <c r="Q214" s="1">
        <v>0</v>
      </c>
      <c r="R214" s="1">
        <v>0</v>
      </c>
    </row>
    <row r="215" spans="1:18" hidden="1" x14ac:dyDescent="0.3">
      <c r="A215" t="s">
        <v>22</v>
      </c>
      <c r="B215" s="1">
        <v>732598918</v>
      </c>
      <c r="C215" s="1">
        <v>0</v>
      </c>
      <c r="D215" s="1">
        <v>732598918</v>
      </c>
      <c r="E215" s="1">
        <v>-237192993</v>
      </c>
      <c r="F215" s="1">
        <v>632726007</v>
      </c>
      <c r="G215" s="1">
        <v>99872911</v>
      </c>
      <c r="H215" s="1">
        <v>632726007</v>
      </c>
      <c r="I215" s="1">
        <v>632726007</v>
      </c>
      <c r="J215" s="1">
        <v>0</v>
      </c>
      <c r="K215" s="1">
        <v>86.3673</v>
      </c>
      <c r="L215" s="1">
        <v>0</v>
      </c>
      <c r="M215" s="1">
        <v>0</v>
      </c>
      <c r="N215" s="1">
        <v>632726007</v>
      </c>
      <c r="O215" s="1">
        <v>0</v>
      </c>
      <c r="P215" s="1">
        <v>0</v>
      </c>
      <c r="Q215" s="1">
        <v>0</v>
      </c>
      <c r="R215" s="1">
        <v>0</v>
      </c>
    </row>
    <row r="216" spans="1:18" hidden="1" x14ac:dyDescent="0.3">
      <c r="A216" t="s">
        <v>85</v>
      </c>
      <c r="B216" s="1">
        <v>387149082</v>
      </c>
      <c r="C216" s="1">
        <v>0</v>
      </c>
      <c r="D216" s="1">
        <v>387149082</v>
      </c>
      <c r="E216" s="1">
        <v>-69427425</v>
      </c>
      <c r="F216" s="1">
        <v>344776075</v>
      </c>
      <c r="G216" s="1">
        <v>42373007</v>
      </c>
      <c r="H216" s="1">
        <v>273635944</v>
      </c>
      <c r="I216" s="1">
        <v>344776075</v>
      </c>
      <c r="J216" s="1">
        <v>0</v>
      </c>
      <c r="K216" s="1">
        <v>89.055099999999996</v>
      </c>
      <c r="L216" s="1">
        <v>22057487</v>
      </c>
      <c r="M216" s="1">
        <v>22057487</v>
      </c>
      <c r="N216" s="1">
        <v>322718588</v>
      </c>
      <c r="O216" s="1">
        <v>5.6974</v>
      </c>
      <c r="P216" s="1">
        <v>21800</v>
      </c>
      <c r="Q216" s="1">
        <v>21800</v>
      </c>
      <c r="R216" s="1">
        <v>22035687</v>
      </c>
    </row>
    <row r="217" spans="1:18" hidden="1" x14ac:dyDescent="0.3">
      <c r="A217" t="s">
        <v>22</v>
      </c>
      <c r="B217" s="1">
        <v>387149082</v>
      </c>
      <c r="C217" s="1">
        <v>0</v>
      </c>
      <c r="D217" s="1">
        <v>387149082</v>
      </c>
      <c r="E217" s="1">
        <v>-69427425</v>
      </c>
      <c r="F217" s="1">
        <v>344776075</v>
      </c>
      <c r="G217" s="1">
        <v>42373007</v>
      </c>
      <c r="H217" s="1">
        <v>273635944</v>
      </c>
      <c r="I217" s="1">
        <v>344776075</v>
      </c>
      <c r="J217" s="1">
        <v>0</v>
      </c>
      <c r="K217" s="1">
        <v>89.055099999999996</v>
      </c>
      <c r="L217" s="1">
        <v>22057487</v>
      </c>
      <c r="M217" s="1">
        <v>22057487</v>
      </c>
      <c r="N217" s="1">
        <v>322718588</v>
      </c>
      <c r="O217" s="1">
        <v>5.6974</v>
      </c>
      <c r="P217" s="1">
        <v>21800</v>
      </c>
      <c r="Q217" s="1">
        <v>21800</v>
      </c>
      <c r="R217" s="1">
        <v>22035687</v>
      </c>
    </row>
    <row r="218" spans="1:18" hidden="1" x14ac:dyDescent="0.3">
      <c r="A218" t="s">
        <v>89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</row>
    <row r="219" spans="1:18" hidden="1" x14ac:dyDescent="0.3">
      <c r="A219" t="s">
        <v>22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0</v>
      </c>
    </row>
    <row r="220" spans="1:18" hidden="1" x14ac:dyDescent="0.3">
      <c r="A220" t="s">
        <v>90</v>
      </c>
      <c r="B220" s="1">
        <v>0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</row>
    <row r="221" spans="1:18" hidden="1" x14ac:dyDescent="0.3">
      <c r="A221" t="s">
        <v>22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</row>
    <row r="222" spans="1:18" hidden="1" x14ac:dyDescent="0.3">
      <c r="A222" t="s">
        <v>91</v>
      </c>
      <c r="B222" s="1">
        <v>604621500</v>
      </c>
      <c r="C222" s="1">
        <v>0</v>
      </c>
      <c r="D222" s="1">
        <v>604621500</v>
      </c>
      <c r="E222" s="1">
        <v>200107866</v>
      </c>
      <c r="F222" s="1">
        <v>551806366</v>
      </c>
      <c r="G222" s="1">
        <v>52815134</v>
      </c>
      <c r="H222" s="1">
        <v>286860866</v>
      </c>
      <c r="I222" s="1">
        <v>551806366</v>
      </c>
      <c r="J222" s="1">
        <v>0</v>
      </c>
      <c r="K222" s="1">
        <v>91.264799999999994</v>
      </c>
      <c r="L222" s="1">
        <v>92784533</v>
      </c>
      <c r="M222" s="1">
        <v>211114933</v>
      </c>
      <c r="N222" s="1">
        <v>340691433</v>
      </c>
      <c r="O222" s="1">
        <v>34.916899999999998</v>
      </c>
      <c r="P222" s="1">
        <v>82690200</v>
      </c>
      <c r="Q222" s="1">
        <v>189431400</v>
      </c>
      <c r="R222" s="1">
        <v>21683533</v>
      </c>
    </row>
    <row r="223" spans="1:18" hidden="1" x14ac:dyDescent="0.3">
      <c r="A223" t="s">
        <v>22</v>
      </c>
      <c r="B223" s="1">
        <v>604621500</v>
      </c>
      <c r="C223" s="1">
        <v>0</v>
      </c>
      <c r="D223" s="1">
        <v>604621500</v>
      </c>
      <c r="E223" s="1">
        <v>200107866</v>
      </c>
      <c r="F223" s="1">
        <v>551806366</v>
      </c>
      <c r="G223" s="1">
        <v>52815134</v>
      </c>
      <c r="H223" s="1">
        <v>286860866</v>
      </c>
      <c r="I223" s="1">
        <v>551806366</v>
      </c>
      <c r="J223" s="1">
        <v>0</v>
      </c>
      <c r="K223" s="1">
        <v>91.264799999999994</v>
      </c>
      <c r="L223" s="1">
        <v>92784533</v>
      </c>
      <c r="M223" s="1">
        <v>211114933</v>
      </c>
      <c r="N223" s="1">
        <v>340691433</v>
      </c>
      <c r="O223" s="1">
        <v>34.916899999999998</v>
      </c>
      <c r="P223" s="1">
        <v>82690200</v>
      </c>
      <c r="Q223" s="1">
        <v>189431400</v>
      </c>
      <c r="R223" s="1">
        <v>21683533</v>
      </c>
    </row>
    <row r="224" spans="1:18" hidden="1" x14ac:dyDescent="0.3">
      <c r="A224" t="s">
        <v>92</v>
      </c>
      <c r="B224" s="1">
        <v>150630500</v>
      </c>
      <c r="C224" s="1">
        <v>0</v>
      </c>
      <c r="D224" s="1">
        <v>150630500</v>
      </c>
      <c r="E224" s="1">
        <v>15045000</v>
      </c>
      <c r="F224" s="1">
        <v>150630500</v>
      </c>
      <c r="G224" s="1">
        <v>0</v>
      </c>
      <c r="H224" s="1">
        <v>42863000</v>
      </c>
      <c r="I224" s="1">
        <v>150630500</v>
      </c>
      <c r="J224" s="1">
        <v>0</v>
      </c>
      <c r="K224" s="1">
        <v>100</v>
      </c>
      <c r="L224" s="1">
        <v>26565000</v>
      </c>
      <c r="M224" s="1">
        <v>86326300</v>
      </c>
      <c r="N224" s="1">
        <v>64304200</v>
      </c>
      <c r="O224" s="1">
        <v>57.31</v>
      </c>
      <c r="P224" s="1">
        <v>28683200</v>
      </c>
      <c r="Q224" s="1">
        <v>86326300</v>
      </c>
      <c r="R224" s="1">
        <v>0</v>
      </c>
    </row>
    <row r="225" spans="1:18" hidden="1" x14ac:dyDescent="0.3">
      <c r="A225" t="s">
        <v>22</v>
      </c>
      <c r="B225" s="1">
        <v>150630500</v>
      </c>
      <c r="C225" s="1">
        <v>0</v>
      </c>
      <c r="D225" s="1">
        <v>150630500</v>
      </c>
      <c r="E225" s="1">
        <v>15045000</v>
      </c>
      <c r="F225" s="1">
        <v>150630500</v>
      </c>
      <c r="G225" s="1">
        <v>0</v>
      </c>
      <c r="H225" s="1">
        <v>42863000</v>
      </c>
      <c r="I225" s="1">
        <v>150630500</v>
      </c>
      <c r="J225" s="1">
        <v>0</v>
      </c>
      <c r="K225" s="1">
        <v>100</v>
      </c>
      <c r="L225" s="1">
        <v>26565000</v>
      </c>
      <c r="M225" s="1">
        <v>86326300</v>
      </c>
      <c r="N225" s="1">
        <v>64304200</v>
      </c>
      <c r="O225" s="1">
        <v>57.31</v>
      </c>
      <c r="P225" s="1">
        <v>28683200</v>
      </c>
      <c r="Q225" s="1">
        <v>86326300</v>
      </c>
      <c r="R225" s="1">
        <v>0</v>
      </c>
    </row>
    <row r="226" spans="1:18" hidden="1" x14ac:dyDescent="0.3">
      <c r="A226" t="s">
        <v>112</v>
      </c>
      <c r="B226" s="1">
        <v>18117000000</v>
      </c>
      <c r="C226" s="1">
        <v>0</v>
      </c>
      <c r="D226" s="1">
        <v>18117000000</v>
      </c>
      <c r="E226" s="1">
        <v>1775697694</v>
      </c>
      <c r="F226" s="1">
        <v>15455250302</v>
      </c>
      <c r="G226" s="1">
        <v>2661749698</v>
      </c>
      <c r="H226" s="1">
        <v>3788050335</v>
      </c>
      <c r="I226" s="1">
        <v>15455250302</v>
      </c>
      <c r="J226" s="1">
        <v>0</v>
      </c>
      <c r="K226" s="1">
        <v>85.308000000000007</v>
      </c>
      <c r="L226" s="1">
        <v>2041002060</v>
      </c>
      <c r="M226" s="1">
        <v>4178909785</v>
      </c>
      <c r="N226" s="1">
        <v>11276340517</v>
      </c>
      <c r="O226" s="1">
        <v>23.066199999999998</v>
      </c>
      <c r="P226" s="1">
        <v>1523055695</v>
      </c>
      <c r="Q226" s="1">
        <v>3258982381</v>
      </c>
      <c r="R226" s="1">
        <v>919927404</v>
      </c>
    </row>
    <row r="227" spans="1:18" hidden="1" x14ac:dyDescent="0.3">
      <c r="A227" t="s">
        <v>94</v>
      </c>
      <c r="B227" s="1">
        <v>282820000</v>
      </c>
      <c r="C227" s="1">
        <v>0</v>
      </c>
      <c r="D227" s="1">
        <v>282820000</v>
      </c>
      <c r="E227" s="1">
        <v>3871342</v>
      </c>
      <c r="F227" s="1">
        <v>280208842</v>
      </c>
      <c r="G227" s="1">
        <v>2611158</v>
      </c>
      <c r="H227" s="1">
        <v>143163942</v>
      </c>
      <c r="I227" s="1">
        <v>280208842</v>
      </c>
      <c r="J227" s="1">
        <v>0</v>
      </c>
      <c r="K227" s="1">
        <v>99.076700000000002</v>
      </c>
      <c r="L227" s="1">
        <v>76965804</v>
      </c>
      <c r="M227" s="1">
        <v>163471504</v>
      </c>
      <c r="N227" s="1">
        <v>116737338</v>
      </c>
      <c r="O227" s="1">
        <v>57.8005</v>
      </c>
      <c r="P227" s="1">
        <v>47022801</v>
      </c>
      <c r="Q227" s="1">
        <v>123565434</v>
      </c>
      <c r="R227" s="1">
        <v>39906070</v>
      </c>
    </row>
    <row r="228" spans="1:18" hidden="1" x14ac:dyDescent="0.3">
      <c r="A228" t="s">
        <v>22</v>
      </c>
      <c r="B228" s="1">
        <v>282820000</v>
      </c>
      <c r="C228" s="1">
        <v>0</v>
      </c>
      <c r="D228" s="1">
        <v>282820000</v>
      </c>
      <c r="E228" s="1">
        <v>3871342</v>
      </c>
      <c r="F228" s="1">
        <v>280208842</v>
      </c>
      <c r="G228" s="1">
        <v>2611158</v>
      </c>
      <c r="H228" s="1">
        <v>143163942</v>
      </c>
      <c r="I228" s="1">
        <v>280208842</v>
      </c>
      <c r="J228" s="1">
        <v>0</v>
      </c>
      <c r="K228" s="1">
        <v>99.076700000000002</v>
      </c>
      <c r="L228" s="1">
        <v>76965804</v>
      </c>
      <c r="M228" s="1">
        <v>163471504</v>
      </c>
      <c r="N228" s="1">
        <v>116737338</v>
      </c>
      <c r="O228" s="1">
        <v>57.8005</v>
      </c>
      <c r="P228" s="1">
        <v>47022801</v>
      </c>
      <c r="Q228" s="1">
        <v>123565434</v>
      </c>
      <c r="R228" s="1">
        <v>39906070</v>
      </c>
    </row>
    <row r="229" spans="1:18" hidden="1" x14ac:dyDescent="0.3">
      <c r="A229" t="s">
        <v>95</v>
      </c>
      <c r="B229" s="1">
        <v>15235209576</v>
      </c>
      <c r="C229" s="1">
        <v>0</v>
      </c>
      <c r="D229" s="1">
        <v>15235209576</v>
      </c>
      <c r="E229" s="1">
        <v>1655493086</v>
      </c>
      <c r="F229" s="1">
        <v>12664854466</v>
      </c>
      <c r="G229" s="1">
        <v>2570355110</v>
      </c>
      <c r="H229" s="1">
        <v>3235384018</v>
      </c>
      <c r="I229" s="1">
        <v>12664854466</v>
      </c>
      <c r="J229" s="1">
        <v>0</v>
      </c>
      <c r="K229" s="1">
        <v>83.128799999999998</v>
      </c>
      <c r="L229" s="1">
        <v>1373267940</v>
      </c>
      <c r="M229" s="1">
        <v>2736988875</v>
      </c>
      <c r="N229" s="1">
        <v>9927865591</v>
      </c>
      <c r="O229" s="1">
        <v>17.9649</v>
      </c>
      <c r="P229" s="1">
        <v>1140905409</v>
      </c>
      <c r="Q229" s="1">
        <v>2274551995</v>
      </c>
      <c r="R229" s="1">
        <v>462436880</v>
      </c>
    </row>
    <row r="230" spans="1:18" hidden="1" x14ac:dyDescent="0.3">
      <c r="A230" t="s">
        <v>22</v>
      </c>
      <c r="B230" s="1">
        <v>8425022810</v>
      </c>
      <c r="C230" s="1">
        <v>0</v>
      </c>
      <c r="D230" s="1">
        <v>8425022810</v>
      </c>
      <c r="E230" s="1">
        <v>876868305</v>
      </c>
      <c r="F230" s="1">
        <v>8055254340</v>
      </c>
      <c r="G230" s="1">
        <v>369768470</v>
      </c>
      <c r="H230" s="1">
        <v>2456759237</v>
      </c>
      <c r="I230" s="1">
        <v>8055254340</v>
      </c>
      <c r="J230" s="1">
        <v>0</v>
      </c>
      <c r="K230" s="1">
        <v>95.611099999999993</v>
      </c>
      <c r="L230" s="1">
        <v>1347077387</v>
      </c>
      <c r="M230" s="1">
        <v>2613871331</v>
      </c>
      <c r="N230" s="1">
        <v>5441383009</v>
      </c>
      <c r="O230" s="1">
        <v>31.025099999999998</v>
      </c>
      <c r="P230" s="1">
        <v>1101735414</v>
      </c>
      <c r="Q230" s="1">
        <v>2151972784</v>
      </c>
      <c r="R230" s="1">
        <v>461898547</v>
      </c>
    </row>
    <row r="231" spans="1:18" x14ac:dyDescent="0.3">
      <c r="A231" t="s">
        <v>96</v>
      </c>
      <c r="B231" s="1">
        <v>3300399000</v>
      </c>
      <c r="C231" s="1">
        <v>0</v>
      </c>
      <c r="D231" s="1">
        <v>3300399000</v>
      </c>
      <c r="E231" s="1">
        <v>777506781</v>
      </c>
      <c r="F231" s="1">
        <v>3300399000</v>
      </c>
      <c r="G231" s="1">
        <v>0</v>
      </c>
      <c r="H231" s="1">
        <v>777506781</v>
      </c>
      <c r="I231" s="1">
        <v>3300399000</v>
      </c>
      <c r="J231" s="1">
        <v>0</v>
      </c>
      <c r="K231" s="1">
        <v>100</v>
      </c>
      <c r="L231" s="1">
        <v>25652220</v>
      </c>
      <c r="M231" s="1">
        <v>39169995</v>
      </c>
      <c r="N231" s="1">
        <v>3261229005</v>
      </c>
      <c r="O231" s="1">
        <v>1.1868000000000001</v>
      </c>
      <c r="P231" s="1">
        <v>39169995</v>
      </c>
      <c r="Q231" s="1">
        <v>39169995</v>
      </c>
      <c r="R231" s="1">
        <v>0</v>
      </c>
    </row>
    <row r="232" spans="1:18" hidden="1" x14ac:dyDescent="0.3">
      <c r="A232" t="s">
        <v>113</v>
      </c>
      <c r="B232" s="1">
        <v>273633856</v>
      </c>
      <c r="C232" s="1">
        <v>0</v>
      </c>
      <c r="D232" s="1">
        <v>273633856</v>
      </c>
      <c r="E232" s="1">
        <v>0</v>
      </c>
      <c r="F232" s="1">
        <v>83409216</v>
      </c>
      <c r="G232" s="1">
        <v>190224640</v>
      </c>
      <c r="H232" s="1">
        <v>0</v>
      </c>
      <c r="I232" s="1">
        <v>83409216</v>
      </c>
      <c r="J232" s="1">
        <v>0</v>
      </c>
      <c r="K232" s="1">
        <v>30.482099999999999</v>
      </c>
      <c r="L232" s="1">
        <v>0</v>
      </c>
      <c r="M232" s="1">
        <v>83409216</v>
      </c>
      <c r="N232" s="1">
        <v>0</v>
      </c>
      <c r="O232" s="1">
        <v>30.482099999999999</v>
      </c>
      <c r="P232" s="1">
        <v>0</v>
      </c>
      <c r="Q232" s="1">
        <v>83409216</v>
      </c>
      <c r="R232" s="1">
        <v>0</v>
      </c>
    </row>
    <row r="233" spans="1:18" x14ac:dyDescent="0.3">
      <c r="A233" t="s">
        <v>114</v>
      </c>
      <c r="B233" s="1">
        <v>1118000</v>
      </c>
      <c r="C233" s="1">
        <v>0</v>
      </c>
      <c r="D233" s="1">
        <v>1118000</v>
      </c>
      <c r="E233" s="1">
        <v>1118000</v>
      </c>
      <c r="F233" s="1">
        <v>1118000</v>
      </c>
      <c r="G233" s="1">
        <v>0</v>
      </c>
      <c r="H233" s="1">
        <v>1118000</v>
      </c>
      <c r="I233" s="1">
        <v>1118000</v>
      </c>
      <c r="J233" s="1">
        <v>0</v>
      </c>
      <c r="K233" s="1">
        <v>100</v>
      </c>
      <c r="L233" s="1">
        <v>538333</v>
      </c>
      <c r="M233" s="1">
        <v>538333</v>
      </c>
      <c r="N233" s="1">
        <v>579667</v>
      </c>
      <c r="O233" s="1">
        <v>48.151400000000002</v>
      </c>
      <c r="P233" s="1">
        <v>0</v>
      </c>
      <c r="Q233" s="1">
        <v>0</v>
      </c>
      <c r="R233" s="1">
        <v>538333</v>
      </c>
    </row>
    <row r="234" spans="1:18" hidden="1" x14ac:dyDescent="0.3">
      <c r="A234" t="s">
        <v>87</v>
      </c>
      <c r="B234" s="1">
        <v>1224673910</v>
      </c>
      <c r="C234" s="1">
        <v>0</v>
      </c>
      <c r="D234" s="1">
        <v>1224673910</v>
      </c>
      <c r="E234" s="1">
        <v>0</v>
      </c>
      <c r="F234" s="1">
        <v>1224673910</v>
      </c>
      <c r="G234" s="1">
        <v>0</v>
      </c>
      <c r="H234" s="1">
        <v>0</v>
      </c>
      <c r="I234" s="1">
        <v>1224673910</v>
      </c>
      <c r="J234" s="1">
        <v>0</v>
      </c>
      <c r="K234" s="1">
        <v>100</v>
      </c>
      <c r="L234" s="1">
        <v>0</v>
      </c>
      <c r="M234" s="1">
        <v>0</v>
      </c>
      <c r="N234" s="1">
        <v>1224673910</v>
      </c>
      <c r="O234" s="1">
        <v>0</v>
      </c>
      <c r="P234" s="1">
        <v>0</v>
      </c>
      <c r="Q234" s="1">
        <v>0</v>
      </c>
      <c r="R234" s="1">
        <v>0</v>
      </c>
    </row>
    <row r="235" spans="1:18" hidden="1" x14ac:dyDescent="0.3">
      <c r="A235" t="s">
        <v>88</v>
      </c>
      <c r="B235" s="1">
        <v>2010362000</v>
      </c>
      <c r="C235" s="1">
        <v>0</v>
      </c>
      <c r="D235" s="1">
        <v>2010362000</v>
      </c>
      <c r="E235" s="1">
        <v>0</v>
      </c>
      <c r="F235" s="1">
        <v>0</v>
      </c>
      <c r="G235" s="1">
        <v>2010362000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1">
        <v>0</v>
      </c>
    </row>
    <row r="236" spans="1:18" hidden="1" x14ac:dyDescent="0.3">
      <c r="A236" t="s">
        <v>97</v>
      </c>
      <c r="B236" s="1">
        <v>305640000</v>
      </c>
      <c r="C236" s="1">
        <v>0</v>
      </c>
      <c r="D236" s="1">
        <v>305640000</v>
      </c>
      <c r="E236" s="1">
        <v>59870974</v>
      </c>
      <c r="F236" s="1">
        <v>249040174</v>
      </c>
      <c r="G236" s="1">
        <v>56599826</v>
      </c>
      <c r="H236" s="1">
        <v>104174083</v>
      </c>
      <c r="I236" s="1">
        <v>249040174</v>
      </c>
      <c r="J236" s="1">
        <v>0</v>
      </c>
      <c r="K236" s="1">
        <v>81.481499999999997</v>
      </c>
      <c r="L236" s="1">
        <v>65457316</v>
      </c>
      <c r="M236" s="1">
        <v>134313349</v>
      </c>
      <c r="N236" s="1">
        <v>114726825</v>
      </c>
      <c r="O236" s="1">
        <v>43.945</v>
      </c>
      <c r="P236" s="1">
        <v>41207000</v>
      </c>
      <c r="Q236" s="1">
        <v>99431033</v>
      </c>
      <c r="R236" s="1">
        <v>34882316</v>
      </c>
    </row>
    <row r="237" spans="1:18" hidden="1" x14ac:dyDescent="0.3">
      <c r="A237" t="s">
        <v>22</v>
      </c>
      <c r="B237" s="1">
        <v>305640000</v>
      </c>
      <c r="C237" s="1">
        <v>0</v>
      </c>
      <c r="D237" s="1">
        <v>305640000</v>
      </c>
      <c r="E237" s="1">
        <v>59870974</v>
      </c>
      <c r="F237" s="1">
        <v>249040174</v>
      </c>
      <c r="G237" s="1">
        <v>56599826</v>
      </c>
      <c r="H237" s="1">
        <v>104174083</v>
      </c>
      <c r="I237" s="1">
        <v>249040174</v>
      </c>
      <c r="J237" s="1">
        <v>0</v>
      </c>
      <c r="K237" s="1">
        <v>81.481499999999997</v>
      </c>
      <c r="L237" s="1">
        <v>65457316</v>
      </c>
      <c r="M237" s="1">
        <v>134313349</v>
      </c>
      <c r="N237" s="1">
        <v>114726825</v>
      </c>
      <c r="O237" s="1">
        <v>43.945</v>
      </c>
      <c r="P237" s="1">
        <v>41207000</v>
      </c>
      <c r="Q237" s="1">
        <v>99431033</v>
      </c>
      <c r="R237" s="1">
        <v>34882316</v>
      </c>
    </row>
    <row r="238" spans="1:18" hidden="1" x14ac:dyDescent="0.3">
      <c r="A238" t="s">
        <v>85</v>
      </c>
      <c r="B238" s="1">
        <v>148480000</v>
      </c>
      <c r="C238" s="1">
        <v>0</v>
      </c>
      <c r="D238" s="1">
        <v>148480000</v>
      </c>
      <c r="E238" s="1">
        <v>-15214000</v>
      </c>
      <c r="F238" s="1">
        <v>119419329</v>
      </c>
      <c r="G238" s="1">
        <v>29060671</v>
      </c>
      <c r="H238" s="1">
        <v>24786000</v>
      </c>
      <c r="I238" s="1">
        <v>119419329</v>
      </c>
      <c r="J238" s="1">
        <v>0</v>
      </c>
      <c r="K238" s="1">
        <v>80.427899999999994</v>
      </c>
      <c r="L238" s="1">
        <v>62000000</v>
      </c>
      <c r="M238" s="1">
        <v>62000000</v>
      </c>
      <c r="N238" s="1">
        <v>57419329</v>
      </c>
      <c r="O238" s="1">
        <v>41.756500000000003</v>
      </c>
      <c r="P238" s="1">
        <v>29786495</v>
      </c>
      <c r="Q238" s="1">
        <v>29786495</v>
      </c>
      <c r="R238" s="1">
        <v>32213505</v>
      </c>
    </row>
    <row r="239" spans="1:18" hidden="1" x14ac:dyDescent="0.3">
      <c r="A239" t="s">
        <v>22</v>
      </c>
      <c r="B239" s="1">
        <v>148480000</v>
      </c>
      <c r="C239" s="1">
        <v>0</v>
      </c>
      <c r="D239" s="1">
        <v>148480000</v>
      </c>
      <c r="E239" s="1">
        <v>-15214000</v>
      </c>
      <c r="F239" s="1">
        <v>119419329</v>
      </c>
      <c r="G239" s="1">
        <v>29060671</v>
      </c>
      <c r="H239" s="1">
        <v>24786000</v>
      </c>
      <c r="I239" s="1">
        <v>119419329</v>
      </c>
      <c r="J239" s="1">
        <v>0</v>
      </c>
      <c r="K239" s="1">
        <v>80.427899999999994</v>
      </c>
      <c r="L239" s="1">
        <v>62000000</v>
      </c>
      <c r="M239" s="1">
        <v>62000000</v>
      </c>
      <c r="N239" s="1">
        <v>57419329</v>
      </c>
      <c r="O239" s="1">
        <v>41.756500000000003</v>
      </c>
      <c r="P239" s="1">
        <v>29786495</v>
      </c>
      <c r="Q239" s="1">
        <v>29786495</v>
      </c>
      <c r="R239" s="1">
        <v>32213505</v>
      </c>
    </row>
    <row r="240" spans="1:18" hidden="1" x14ac:dyDescent="0.3">
      <c r="A240" t="s">
        <v>89</v>
      </c>
      <c r="B240" s="1">
        <v>311530424</v>
      </c>
      <c r="C240" s="1">
        <v>0</v>
      </c>
      <c r="D240" s="1">
        <v>311530424</v>
      </c>
      <c r="E240" s="1">
        <v>0</v>
      </c>
      <c r="F240" s="1">
        <v>311530424</v>
      </c>
      <c r="G240" s="1">
        <v>0</v>
      </c>
      <c r="H240" s="1">
        <v>0</v>
      </c>
      <c r="I240" s="1">
        <v>311530424</v>
      </c>
      <c r="J240" s="1">
        <v>0</v>
      </c>
      <c r="K240" s="1">
        <v>100</v>
      </c>
      <c r="L240" s="1">
        <v>0</v>
      </c>
      <c r="M240" s="1">
        <v>0</v>
      </c>
      <c r="N240" s="1">
        <v>311530424</v>
      </c>
      <c r="O240" s="1">
        <v>0</v>
      </c>
      <c r="P240" s="1">
        <v>0</v>
      </c>
      <c r="Q240" s="1">
        <v>0</v>
      </c>
      <c r="R240" s="1">
        <v>0</v>
      </c>
    </row>
    <row r="241" spans="1:18" hidden="1" x14ac:dyDescent="0.3">
      <c r="A241" t="s">
        <v>22</v>
      </c>
      <c r="B241" s="1">
        <v>311530424</v>
      </c>
      <c r="C241" s="1">
        <v>0</v>
      </c>
      <c r="D241" s="1">
        <v>311530424</v>
      </c>
      <c r="E241" s="1">
        <v>0</v>
      </c>
      <c r="F241" s="1">
        <v>311530424</v>
      </c>
      <c r="G241" s="1">
        <v>0</v>
      </c>
      <c r="H241" s="1">
        <v>0</v>
      </c>
      <c r="I241" s="1">
        <v>311530424</v>
      </c>
      <c r="J241" s="1">
        <v>0</v>
      </c>
      <c r="K241" s="1">
        <v>100</v>
      </c>
      <c r="L241" s="1">
        <v>0</v>
      </c>
      <c r="M241" s="1">
        <v>0</v>
      </c>
      <c r="N241" s="1">
        <v>311530424</v>
      </c>
      <c r="O241" s="1">
        <v>0</v>
      </c>
      <c r="P241" s="1">
        <v>0</v>
      </c>
      <c r="Q241" s="1">
        <v>0</v>
      </c>
      <c r="R241" s="1">
        <v>0</v>
      </c>
    </row>
    <row r="242" spans="1:18" hidden="1" x14ac:dyDescent="0.3">
      <c r="A242" t="s">
        <v>91</v>
      </c>
      <c r="B242" s="1">
        <v>332320000</v>
      </c>
      <c r="C242" s="1">
        <v>0</v>
      </c>
      <c r="D242" s="1">
        <v>332320000</v>
      </c>
      <c r="E242" s="1">
        <v>32075067</v>
      </c>
      <c r="F242" s="1">
        <v>329197067</v>
      </c>
      <c r="G242" s="1">
        <v>3122933</v>
      </c>
      <c r="H242" s="1">
        <v>40941067</v>
      </c>
      <c r="I242" s="1">
        <v>329197067</v>
      </c>
      <c r="J242" s="1">
        <v>0</v>
      </c>
      <c r="K242" s="1">
        <v>99.060299999999998</v>
      </c>
      <c r="L242" s="1">
        <v>137206434</v>
      </c>
      <c r="M242" s="1">
        <v>255383201</v>
      </c>
      <c r="N242" s="1">
        <v>73813866</v>
      </c>
      <c r="O242" s="1">
        <v>76.848600000000005</v>
      </c>
      <c r="P242" s="1">
        <v>113713167</v>
      </c>
      <c r="Q242" s="1">
        <v>208480934</v>
      </c>
      <c r="R242" s="1">
        <v>46902267</v>
      </c>
    </row>
    <row r="243" spans="1:18" hidden="1" x14ac:dyDescent="0.3">
      <c r="A243" t="s">
        <v>22</v>
      </c>
      <c r="B243" s="1">
        <v>332320000</v>
      </c>
      <c r="C243" s="1">
        <v>0</v>
      </c>
      <c r="D243" s="1">
        <v>332320000</v>
      </c>
      <c r="E243" s="1">
        <v>32075067</v>
      </c>
      <c r="F243" s="1">
        <v>329197067</v>
      </c>
      <c r="G243" s="1">
        <v>3122933</v>
      </c>
      <c r="H243" s="1">
        <v>40941067</v>
      </c>
      <c r="I243" s="1">
        <v>329197067</v>
      </c>
      <c r="J243" s="1">
        <v>0</v>
      </c>
      <c r="K243" s="1">
        <v>99.060299999999998</v>
      </c>
      <c r="L243" s="1">
        <v>137206434</v>
      </c>
      <c r="M243" s="1">
        <v>255383201</v>
      </c>
      <c r="N243" s="1">
        <v>73813866</v>
      </c>
      <c r="O243" s="1">
        <v>76.848600000000005</v>
      </c>
      <c r="P243" s="1">
        <v>113713167</v>
      </c>
      <c r="Q243" s="1">
        <v>208480934</v>
      </c>
      <c r="R243" s="1">
        <v>46902267</v>
      </c>
    </row>
    <row r="244" spans="1:18" hidden="1" x14ac:dyDescent="0.3">
      <c r="A244" t="s">
        <v>92</v>
      </c>
      <c r="B244" s="1">
        <v>1501000000</v>
      </c>
      <c r="C244" s="1">
        <v>0</v>
      </c>
      <c r="D244" s="1">
        <v>1501000000</v>
      </c>
      <c r="E244" s="1">
        <v>39601225</v>
      </c>
      <c r="F244" s="1">
        <v>1501000000</v>
      </c>
      <c r="G244" s="1">
        <v>0</v>
      </c>
      <c r="H244" s="1">
        <v>239601225</v>
      </c>
      <c r="I244" s="1">
        <v>1501000000</v>
      </c>
      <c r="J244" s="1">
        <v>0</v>
      </c>
      <c r="K244" s="1">
        <v>100</v>
      </c>
      <c r="L244" s="1">
        <v>326104566</v>
      </c>
      <c r="M244" s="1">
        <v>826752856</v>
      </c>
      <c r="N244" s="1">
        <v>674247144</v>
      </c>
      <c r="O244" s="1">
        <v>55.080100000000002</v>
      </c>
      <c r="P244" s="1">
        <v>150420823</v>
      </c>
      <c r="Q244" s="1">
        <v>523166490</v>
      </c>
      <c r="R244" s="1">
        <v>303586366</v>
      </c>
    </row>
    <row r="245" spans="1:18" hidden="1" x14ac:dyDescent="0.3">
      <c r="A245" t="s">
        <v>22</v>
      </c>
      <c r="B245" s="1">
        <v>1501000000</v>
      </c>
      <c r="C245" s="1">
        <v>0</v>
      </c>
      <c r="D245" s="1">
        <v>1501000000</v>
      </c>
      <c r="E245" s="1">
        <v>39601225</v>
      </c>
      <c r="F245" s="1">
        <v>1501000000</v>
      </c>
      <c r="G245" s="1">
        <v>0</v>
      </c>
      <c r="H245" s="1">
        <v>239601225</v>
      </c>
      <c r="I245" s="1">
        <v>1501000000</v>
      </c>
      <c r="J245" s="1">
        <v>0</v>
      </c>
      <c r="K245" s="1">
        <v>100</v>
      </c>
      <c r="L245" s="1">
        <v>326104566</v>
      </c>
      <c r="M245" s="1">
        <v>826752856</v>
      </c>
      <c r="N245" s="1">
        <v>674247144</v>
      </c>
      <c r="O245" s="1">
        <v>55.080100000000002</v>
      </c>
      <c r="P245" s="1">
        <v>150420823</v>
      </c>
      <c r="Q245" s="1">
        <v>523166490</v>
      </c>
      <c r="R245" s="1">
        <v>303586366</v>
      </c>
    </row>
    <row r="246" spans="1:18" hidden="1" x14ac:dyDescent="0.3">
      <c r="A246" t="s">
        <v>115</v>
      </c>
      <c r="B246" s="1">
        <v>971000000</v>
      </c>
      <c r="C246" s="1">
        <v>0</v>
      </c>
      <c r="D246" s="1">
        <v>971000000</v>
      </c>
      <c r="E246" s="1">
        <v>45950481</v>
      </c>
      <c r="F246" s="1">
        <v>914675420</v>
      </c>
      <c r="G246" s="1">
        <v>56324580</v>
      </c>
      <c r="H246" s="1">
        <v>530458681</v>
      </c>
      <c r="I246" s="1">
        <v>914675420</v>
      </c>
      <c r="J246" s="1">
        <v>0</v>
      </c>
      <c r="K246" s="1">
        <v>94.199299999999994</v>
      </c>
      <c r="L246" s="1">
        <v>207901115</v>
      </c>
      <c r="M246" s="1">
        <v>290933048</v>
      </c>
      <c r="N246" s="1">
        <v>623742372</v>
      </c>
      <c r="O246" s="1">
        <v>29.962199999999999</v>
      </c>
      <c r="P246" s="1">
        <v>73313200</v>
      </c>
      <c r="Q246" s="1">
        <v>156345133</v>
      </c>
      <c r="R246" s="1">
        <v>134587915</v>
      </c>
    </row>
    <row r="247" spans="1:18" hidden="1" x14ac:dyDescent="0.3">
      <c r="A247" t="s">
        <v>98</v>
      </c>
      <c r="B247" s="1">
        <v>543986024</v>
      </c>
      <c r="C247" s="1">
        <v>0</v>
      </c>
      <c r="D247" s="1">
        <v>543986024</v>
      </c>
      <c r="E247" s="1">
        <v>-110620752</v>
      </c>
      <c r="F247" s="1">
        <v>487852187</v>
      </c>
      <c r="G247" s="1">
        <v>56133837</v>
      </c>
      <c r="H247" s="1">
        <v>373867448</v>
      </c>
      <c r="I247" s="1">
        <v>487852187</v>
      </c>
      <c r="J247" s="1">
        <v>0</v>
      </c>
      <c r="K247" s="1">
        <v>89.680999999999997</v>
      </c>
      <c r="L247" s="1">
        <v>103141115</v>
      </c>
      <c r="M247" s="1">
        <v>129549815</v>
      </c>
      <c r="N247" s="1">
        <v>358302372</v>
      </c>
      <c r="O247" s="1">
        <v>23.814900000000002</v>
      </c>
      <c r="P247" s="1">
        <v>30816234</v>
      </c>
      <c r="Q247" s="1">
        <v>57224934</v>
      </c>
      <c r="R247" s="1">
        <v>72324881</v>
      </c>
    </row>
    <row r="248" spans="1:18" hidden="1" x14ac:dyDescent="0.3">
      <c r="A248" t="s">
        <v>22</v>
      </c>
      <c r="B248" s="1">
        <v>543986024</v>
      </c>
      <c r="C248" s="1">
        <v>0</v>
      </c>
      <c r="D248" s="1">
        <v>543986024</v>
      </c>
      <c r="E248" s="1">
        <v>-110620752</v>
      </c>
      <c r="F248" s="1">
        <v>487852187</v>
      </c>
      <c r="G248" s="1">
        <v>56133837</v>
      </c>
      <c r="H248" s="1">
        <v>373867448</v>
      </c>
      <c r="I248" s="1">
        <v>487852187</v>
      </c>
      <c r="J248" s="1">
        <v>0</v>
      </c>
      <c r="K248" s="1">
        <v>89.680999999999997</v>
      </c>
      <c r="L248" s="1">
        <v>103141115</v>
      </c>
      <c r="M248" s="1">
        <v>129549815</v>
      </c>
      <c r="N248" s="1">
        <v>358302372</v>
      </c>
      <c r="O248" s="1">
        <v>23.814900000000002</v>
      </c>
      <c r="P248" s="1">
        <v>30816234</v>
      </c>
      <c r="Q248" s="1">
        <v>57224934</v>
      </c>
      <c r="R248" s="1">
        <v>72324881</v>
      </c>
    </row>
    <row r="249" spans="1:18" hidden="1" x14ac:dyDescent="0.3">
      <c r="A249" t="s">
        <v>89</v>
      </c>
      <c r="B249" s="1">
        <v>84000000</v>
      </c>
      <c r="C249" s="1">
        <v>0</v>
      </c>
      <c r="D249" s="1">
        <v>84000000</v>
      </c>
      <c r="E249" s="1">
        <v>0</v>
      </c>
      <c r="F249" s="1">
        <v>84000000</v>
      </c>
      <c r="G249" s="1">
        <v>0</v>
      </c>
      <c r="H249" s="1">
        <v>0</v>
      </c>
      <c r="I249" s="1">
        <v>84000000</v>
      </c>
      <c r="J249" s="1">
        <v>0</v>
      </c>
      <c r="K249" s="1">
        <v>100</v>
      </c>
      <c r="L249" s="1">
        <v>0</v>
      </c>
      <c r="M249" s="1">
        <v>0</v>
      </c>
      <c r="N249" s="1">
        <v>84000000</v>
      </c>
      <c r="O249" s="1">
        <v>0</v>
      </c>
      <c r="P249" s="1">
        <v>0</v>
      </c>
      <c r="Q249" s="1">
        <v>0</v>
      </c>
      <c r="R249" s="1">
        <v>0</v>
      </c>
    </row>
    <row r="250" spans="1:18" hidden="1" x14ac:dyDescent="0.3">
      <c r="A250" t="s">
        <v>22</v>
      </c>
      <c r="B250" s="1">
        <v>84000000</v>
      </c>
      <c r="C250" s="1">
        <v>0</v>
      </c>
      <c r="D250" s="1">
        <v>84000000</v>
      </c>
      <c r="E250" s="1">
        <v>0</v>
      </c>
      <c r="F250" s="1">
        <v>84000000</v>
      </c>
      <c r="G250" s="1">
        <v>0</v>
      </c>
      <c r="H250" s="1">
        <v>0</v>
      </c>
      <c r="I250" s="1">
        <v>84000000</v>
      </c>
      <c r="J250" s="1">
        <v>0</v>
      </c>
      <c r="K250" s="1">
        <v>100</v>
      </c>
      <c r="L250" s="1">
        <v>0</v>
      </c>
      <c r="M250" s="1">
        <v>0</v>
      </c>
      <c r="N250" s="1">
        <v>84000000</v>
      </c>
      <c r="O250" s="1">
        <v>0</v>
      </c>
      <c r="P250" s="1">
        <v>0</v>
      </c>
      <c r="Q250" s="1">
        <v>0</v>
      </c>
      <c r="R250" s="1">
        <v>0</v>
      </c>
    </row>
    <row r="251" spans="1:18" hidden="1" x14ac:dyDescent="0.3">
      <c r="A251" t="s">
        <v>91</v>
      </c>
      <c r="B251" s="1">
        <v>343013976</v>
      </c>
      <c r="C251" s="1">
        <v>0</v>
      </c>
      <c r="D251" s="1">
        <v>343013976</v>
      </c>
      <c r="E251" s="1">
        <v>156571233</v>
      </c>
      <c r="F251" s="1">
        <v>342823233</v>
      </c>
      <c r="G251" s="1">
        <v>190743</v>
      </c>
      <c r="H251" s="1">
        <v>156591233</v>
      </c>
      <c r="I251" s="1">
        <v>342823233</v>
      </c>
      <c r="J251" s="1">
        <v>0</v>
      </c>
      <c r="K251" s="1">
        <v>99.944400000000002</v>
      </c>
      <c r="L251" s="1">
        <v>104760000</v>
      </c>
      <c r="M251" s="1">
        <v>161383233</v>
      </c>
      <c r="N251" s="1">
        <v>181440000</v>
      </c>
      <c r="O251" s="1">
        <v>47.0486</v>
      </c>
      <c r="P251" s="1">
        <v>42496966</v>
      </c>
      <c r="Q251" s="1">
        <v>99120199</v>
      </c>
      <c r="R251" s="1">
        <v>62263034</v>
      </c>
    </row>
    <row r="252" spans="1:18" hidden="1" x14ac:dyDescent="0.3">
      <c r="A252" t="s">
        <v>22</v>
      </c>
      <c r="B252" s="1">
        <v>343013976</v>
      </c>
      <c r="C252" s="1">
        <v>0</v>
      </c>
      <c r="D252" s="1">
        <v>343013976</v>
      </c>
      <c r="E252" s="1">
        <v>156571233</v>
      </c>
      <c r="F252" s="1">
        <v>342823233</v>
      </c>
      <c r="G252" s="1">
        <v>190743</v>
      </c>
      <c r="H252" s="1">
        <v>156591233</v>
      </c>
      <c r="I252" s="1">
        <v>342823233</v>
      </c>
      <c r="J252" s="1">
        <v>0</v>
      </c>
      <c r="K252" s="1">
        <v>99.944400000000002</v>
      </c>
      <c r="L252" s="1">
        <v>104760000</v>
      </c>
      <c r="M252" s="1">
        <v>161383233</v>
      </c>
      <c r="N252" s="1">
        <v>181440000</v>
      </c>
      <c r="O252" s="1">
        <v>47.0486</v>
      </c>
      <c r="P252" s="1">
        <v>42496966</v>
      </c>
      <c r="Q252" s="1">
        <v>99120199</v>
      </c>
      <c r="R252" s="1">
        <v>62263034</v>
      </c>
    </row>
    <row r="253" spans="1:18" hidden="1" x14ac:dyDescent="0.3">
      <c r="A253" t="s">
        <v>116</v>
      </c>
      <c r="B253" s="1">
        <v>2200000000</v>
      </c>
      <c r="C253" s="1">
        <v>0</v>
      </c>
      <c r="D253" s="1">
        <v>2200000000</v>
      </c>
      <c r="E253" s="1">
        <v>51901152</v>
      </c>
      <c r="F253" s="1">
        <v>2163644314</v>
      </c>
      <c r="G253" s="1">
        <v>36355686</v>
      </c>
      <c r="H253" s="1">
        <v>580686196</v>
      </c>
      <c r="I253" s="1">
        <v>2163644314</v>
      </c>
      <c r="J253" s="1">
        <v>0</v>
      </c>
      <c r="K253" s="1">
        <v>98.347499999999997</v>
      </c>
      <c r="L253" s="1">
        <v>517323797</v>
      </c>
      <c r="M253" s="1">
        <v>1237691611</v>
      </c>
      <c r="N253" s="1">
        <v>925952703</v>
      </c>
      <c r="O253" s="1">
        <v>56.258699999999997</v>
      </c>
      <c r="P253" s="1">
        <v>392042766</v>
      </c>
      <c r="Q253" s="1">
        <v>1099606820</v>
      </c>
      <c r="R253" s="1">
        <v>138084791</v>
      </c>
    </row>
    <row r="254" spans="1:18" hidden="1" x14ac:dyDescent="0.3">
      <c r="A254" t="s">
        <v>85</v>
      </c>
      <c r="B254" s="1">
        <v>424348360</v>
      </c>
      <c r="C254" s="1">
        <v>0</v>
      </c>
      <c r="D254" s="1">
        <v>424348360</v>
      </c>
      <c r="E254" s="1">
        <v>5081000</v>
      </c>
      <c r="F254" s="1">
        <v>423206681</v>
      </c>
      <c r="G254" s="1">
        <v>1141679</v>
      </c>
      <c r="H254" s="1">
        <v>296500104</v>
      </c>
      <c r="I254" s="1">
        <v>423206681</v>
      </c>
      <c r="J254" s="1">
        <v>0</v>
      </c>
      <c r="K254" s="1">
        <v>99.730999999999995</v>
      </c>
      <c r="L254" s="1">
        <v>66653797</v>
      </c>
      <c r="M254" s="1">
        <v>72520458</v>
      </c>
      <c r="N254" s="1">
        <v>350686223</v>
      </c>
      <c r="O254" s="1">
        <v>17.0898</v>
      </c>
      <c r="P254" s="1">
        <v>63330597</v>
      </c>
      <c r="Q254" s="1">
        <v>69197258</v>
      </c>
      <c r="R254" s="1">
        <v>3323200</v>
      </c>
    </row>
    <row r="255" spans="1:18" hidden="1" x14ac:dyDescent="0.3">
      <c r="A255" t="s">
        <v>22</v>
      </c>
      <c r="B255" s="1">
        <v>320815167</v>
      </c>
      <c r="C255" s="1">
        <v>0</v>
      </c>
      <c r="D255" s="1">
        <v>320815167</v>
      </c>
      <c r="E255" s="1">
        <v>4459000</v>
      </c>
      <c r="F255" s="1">
        <v>320014167</v>
      </c>
      <c r="G255" s="1">
        <v>801000</v>
      </c>
      <c r="H255" s="1">
        <v>289442167</v>
      </c>
      <c r="I255" s="1">
        <v>320014167</v>
      </c>
      <c r="J255" s="1">
        <v>0</v>
      </c>
      <c r="K255" s="1">
        <v>99.750299999999996</v>
      </c>
      <c r="L255" s="1">
        <v>3323200</v>
      </c>
      <c r="M255" s="1">
        <v>3323200</v>
      </c>
      <c r="N255" s="1">
        <v>316690967</v>
      </c>
      <c r="O255" s="1">
        <v>1.0359</v>
      </c>
      <c r="P255" s="1">
        <v>0</v>
      </c>
      <c r="Q255" s="1">
        <v>0</v>
      </c>
      <c r="R255" s="1">
        <v>3323200</v>
      </c>
    </row>
    <row r="256" spans="1:18" hidden="1" x14ac:dyDescent="0.3">
      <c r="A256" t="s">
        <v>86</v>
      </c>
      <c r="B256" s="1">
        <v>24340000</v>
      </c>
      <c r="C256" s="1">
        <v>0</v>
      </c>
      <c r="D256" s="1">
        <v>24340000</v>
      </c>
      <c r="E256" s="1">
        <v>0</v>
      </c>
      <c r="F256" s="1">
        <v>24000000</v>
      </c>
      <c r="G256" s="1">
        <v>340000</v>
      </c>
      <c r="H256" s="1">
        <v>6435937</v>
      </c>
      <c r="I256" s="1">
        <v>24000000</v>
      </c>
      <c r="J256" s="1">
        <v>0</v>
      </c>
      <c r="K256" s="1">
        <v>98.603099999999998</v>
      </c>
      <c r="L256" s="1">
        <v>0</v>
      </c>
      <c r="M256" s="1">
        <v>0</v>
      </c>
      <c r="N256" s="1">
        <v>24000000</v>
      </c>
      <c r="O256" s="1">
        <v>0</v>
      </c>
      <c r="P256" s="1">
        <v>0</v>
      </c>
      <c r="Q256" s="1">
        <v>0</v>
      </c>
      <c r="R256" s="1">
        <v>0</v>
      </c>
    </row>
    <row r="257" spans="1:18" hidden="1" x14ac:dyDescent="0.3">
      <c r="A257" t="s">
        <v>87</v>
      </c>
      <c r="B257" s="1">
        <v>64943134</v>
      </c>
      <c r="C257" s="1">
        <v>0</v>
      </c>
      <c r="D257" s="1">
        <v>64943134</v>
      </c>
      <c r="E257" s="1">
        <v>622000</v>
      </c>
      <c r="F257" s="1">
        <v>64942455</v>
      </c>
      <c r="G257" s="1">
        <v>679</v>
      </c>
      <c r="H257" s="1">
        <v>622000</v>
      </c>
      <c r="I257" s="1">
        <v>64942455</v>
      </c>
      <c r="J257" s="1">
        <v>0</v>
      </c>
      <c r="K257" s="1">
        <v>99.998999999999995</v>
      </c>
      <c r="L257" s="1">
        <v>63330597</v>
      </c>
      <c r="M257" s="1">
        <v>64320454</v>
      </c>
      <c r="N257" s="1">
        <v>622001</v>
      </c>
      <c r="O257" s="1">
        <v>99.041200000000003</v>
      </c>
      <c r="P257" s="1">
        <v>63330597</v>
      </c>
      <c r="Q257" s="1">
        <v>64320454</v>
      </c>
      <c r="R257" s="1">
        <v>0</v>
      </c>
    </row>
    <row r="258" spans="1:18" hidden="1" x14ac:dyDescent="0.3">
      <c r="A258" t="s">
        <v>88</v>
      </c>
      <c r="B258" s="1">
        <v>14250059</v>
      </c>
      <c r="C258" s="1">
        <v>0</v>
      </c>
      <c r="D258" s="1">
        <v>14250059</v>
      </c>
      <c r="E258" s="1">
        <v>0</v>
      </c>
      <c r="F258" s="1">
        <v>14250059</v>
      </c>
      <c r="G258" s="1">
        <v>0</v>
      </c>
      <c r="H258" s="1">
        <v>0</v>
      </c>
      <c r="I258" s="1">
        <v>14250059</v>
      </c>
      <c r="J258" s="1">
        <v>0</v>
      </c>
      <c r="K258" s="1">
        <v>100</v>
      </c>
      <c r="L258" s="1">
        <v>0</v>
      </c>
      <c r="M258" s="1">
        <v>4876804</v>
      </c>
      <c r="N258" s="1">
        <v>9373255</v>
      </c>
      <c r="O258" s="1">
        <v>34.222999999999999</v>
      </c>
      <c r="P258" s="1">
        <v>0</v>
      </c>
      <c r="Q258" s="1">
        <v>4876804</v>
      </c>
      <c r="R258" s="1">
        <v>0</v>
      </c>
    </row>
    <row r="259" spans="1:18" hidden="1" x14ac:dyDescent="0.3">
      <c r="A259" t="s">
        <v>89</v>
      </c>
      <c r="B259" s="1">
        <v>80499943</v>
      </c>
      <c r="C259" s="1">
        <v>0</v>
      </c>
      <c r="D259" s="1">
        <v>80499943</v>
      </c>
      <c r="E259" s="1">
        <v>0</v>
      </c>
      <c r="F259" s="1">
        <v>80499943</v>
      </c>
      <c r="G259" s="1">
        <v>0</v>
      </c>
      <c r="H259" s="1">
        <v>0</v>
      </c>
      <c r="I259" s="1">
        <v>80499943</v>
      </c>
      <c r="J259" s="1">
        <v>0</v>
      </c>
      <c r="K259" s="1">
        <v>100</v>
      </c>
      <c r="L259" s="1">
        <v>0</v>
      </c>
      <c r="M259" s="1">
        <v>3550960</v>
      </c>
      <c r="N259" s="1">
        <v>76948983</v>
      </c>
      <c r="O259" s="1">
        <v>4.4111000000000002</v>
      </c>
      <c r="P259" s="1">
        <v>3550960</v>
      </c>
      <c r="Q259" s="1">
        <v>3550960</v>
      </c>
      <c r="R259" s="1">
        <v>0</v>
      </c>
    </row>
    <row r="260" spans="1:18" hidden="1" x14ac:dyDescent="0.3">
      <c r="A260" t="s">
        <v>22</v>
      </c>
      <c r="B260" s="1">
        <v>48500000</v>
      </c>
      <c r="C260" s="1">
        <v>0</v>
      </c>
      <c r="D260" s="1">
        <v>48500000</v>
      </c>
      <c r="E260" s="1">
        <v>0</v>
      </c>
      <c r="F260" s="1">
        <v>48500000</v>
      </c>
      <c r="G260" s="1">
        <v>0</v>
      </c>
      <c r="H260" s="1">
        <v>0</v>
      </c>
      <c r="I260" s="1">
        <v>48500000</v>
      </c>
      <c r="J260" s="1">
        <v>0</v>
      </c>
      <c r="K260" s="1">
        <v>100</v>
      </c>
      <c r="L260" s="1">
        <v>0</v>
      </c>
      <c r="M260" s="1">
        <v>3550960</v>
      </c>
      <c r="N260" s="1">
        <v>44949040</v>
      </c>
      <c r="O260" s="1">
        <v>7.3216000000000001</v>
      </c>
      <c r="P260" s="1">
        <v>3550960</v>
      </c>
      <c r="Q260" s="1">
        <v>3550960</v>
      </c>
      <c r="R260" s="1">
        <v>0</v>
      </c>
    </row>
    <row r="261" spans="1:18" hidden="1" x14ac:dyDescent="0.3">
      <c r="A261" t="s">
        <v>88</v>
      </c>
      <c r="B261" s="1">
        <v>31999943</v>
      </c>
      <c r="C261" s="1">
        <v>0</v>
      </c>
      <c r="D261" s="1">
        <v>31999943</v>
      </c>
      <c r="E261" s="1">
        <v>0</v>
      </c>
      <c r="F261" s="1">
        <v>31999943</v>
      </c>
      <c r="G261" s="1">
        <v>0</v>
      </c>
      <c r="H261" s="1">
        <v>0</v>
      </c>
      <c r="I261" s="1">
        <v>31999943</v>
      </c>
      <c r="J261" s="1">
        <v>0</v>
      </c>
      <c r="K261" s="1">
        <v>100</v>
      </c>
      <c r="L261" s="1">
        <v>0</v>
      </c>
      <c r="M261" s="1">
        <v>0</v>
      </c>
      <c r="N261" s="1">
        <v>31999943</v>
      </c>
      <c r="O261" s="1">
        <v>0</v>
      </c>
      <c r="P261" s="1">
        <v>0</v>
      </c>
      <c r="Q261" s="1">
        <v>0</v>
      </c>
      <c r="R261" s="1">
        <v>0</v>
      </c>
    </row>
    <row r="262" spans="1:18" hidden="1" x14ac:dyDescent="0.3">
      <c r="A262" t="s">
        <v>90</v>
      </c>
      <c r="B262" s="1">
        <v>13390060</v>
      </c>
      <c r="C262" s="1">
        <v>0</v>
      </c>
      <c r="D262" s="1">
        <v>13390060</v>
      </c>
      <c r="E262" s="1">
        <v>3390060</v>
      </c>
      <c r="F262" s="1">
        <v>13390060</v>
      </c>
      <c r="G262" s="1">
        <v>0</v>
      </c>
      <c r="H262" s="1">
        <v>9781000</v>
      </c>
      <c r="I262" s="1">
        <v>13390060</v>
      </c>
      <c r="J262" s="1">
        <v>0</v>
      </c>
      <c r="K262" s="1">
        <v>100</v>
      </c>
      <c r="L262" s="1">
        <v>0</v>
      </c>
      <c r="M262" s="1">
        <v>0</v>
      </c>
      <c r="N262" s="1">
        <v>13390060</v>
      </c>
      <c r="O262" s="1">
        <v>0</v>
      </c>
      <c r="P262" s="1">
        <v>0</v>
      </c>
      <c r="Q262" s="1">
        <v>0</v>
      </c>
      <c r="R262" s="1">
        <v>0</v>
      </c>
    </row>
    <row r="263" spans="1:18" hidden="1" x14ac:dyDescent="0.3">
      <c r="A263" t="s">
        <v>22</v>
      </c>
      <c r="B263" s="1">
        <v>3609060</v>
      </c>
      <c r="C263" s="1">
        <v>0</v>
      </c>
      <c r="D263" s="1">
        <v>3609060</v>
      </c>
      <c r="E263" s="1">
        <v>-6390940</v>
      </c>
      <c r="F263" s="1">
        <v>3609060</v>
      </c>
      <c r="G263" s="1">
        <v>0</v>
      </c>
      <c r="H263" s="1">
        <v>0</v>
      </c>
      <c r="I263" s="1">
        <v>3609060</v>
      </c>
      <c r="J263" s="1">
        <v>0</v>
      </c>
      <c r="K263" s="1">
        <v>100</v>
      </c>
      <c r="L263" s="1">
        <v>0</v>
      </c>
      <c r="M263" s="1">
        <v>0</v>
      </c>
      <c r="N263" s="1">
        <v>3609060</v>
      </c>
      <c r="O263" s="1">
        <v>0</v>
      </c>
      <c r="P263" s="1">
        <v>0</v>
      </c>
      <c r="Q263" s="1">
        <v>0</v>
      </c>
      <c r="R263" s="1">
        <v>0</v>
      </c>
    </row>
    <row r="264" spans="1:18" hidden="1" x14ac:dyDescent="0.3">
      <c r="A264" t="s">
        <v>87</v>
      </c>
      <c r="B264" s="1">
        <v>9781000</v>
      </c>
      <c r="C264" s="1">
        <v>0</v>
      </c>
      <c r="D264" s="1">
        <v>9781000</v>
      </c>
      <c r="E264" s="1">
        <v>9781000</v>
      </c>
      <c r="F264" s="1">
        <v>9781000</v>
      </c>
      <c r="G264" s="1">
        <v>0</v>
      </c>
      <c r="H264" s="1">
        <v>9781000</v>
      </c>
      <c r="I264" s="1">
        <v>9781000</v>
      </c>
      <c r="J264" s="1">
        <v>0</v>
      </c>
      <c r="K264" s="1">
        <v>100</v>
      </c>
      <c r="L264" s="1">
        <v>0</v>
      </c>
      <c r="M264" s="1">
        <v>0</v>
      </c>
      <c r="N264" s="1">
        <v>9781000</v>
      </c>
      <c r="O264" s="1">
        <v>0</v>
      </c>
      <c r="P264" s="1">
        <v>0</v>
      </c>
      <c r="Q264" s="1">
        <v>0</v>
      </c>
      <c r="R264" s="1">
        <v>0</v>
      </c>
    </row>
    <row r="265" spans="1:18" hidden="1" x14ac:dyDescent="0.3">
      <c r="A265" t="s">
        <v>91</v>
      </c>
      <c r="B265" s="1">
        <v>452309730</v>
      </c>
      <c r="C265" s="1">
        <v>0</v>
      </c>
      <c r="D265" s="1">
        <v>452309730</v>
      </c>
      <c r="E265" s="1">
        <v>53803000</v>
      </c>
      <c r="F265" s="1">
        <v>452309723</v>
      </c>
      <c r="G265" s="1">
        <v>7</v>
      </c>
      <c r="H265" s="1">
        <v>109733000</v>
      </c>
      <c r="I265" s="1">
        <v>452309723</v>
      </c>
      <c r="J265" s="1">
        <v>0</v>
      </c>
      <c r="K265" s="1">
        <v>100</v>
      </c>
      <c r="L265" s="1">
        <v>127366657</v>
      </c>
      <c r="M265" s="1">
        <v>315473644</v>
      </c>
      <c r="N265" s="1">
        <v>136836079</v>
      </c>
      <c r="O265" s="1">
        <v>69.747299999999996</v>
      </c>
      <c r="P265" s="1">
        <v>70375266</v>
      </c>
      <c r="Q265" s="1">
        <v>257471853</v>
      </c>
      <c r="R265" s="1">
        <v>58001791</v>
      </c>
    </row>
    <row r="266" spans="1:18" hidden="1" x14ac:dyDescent="0.3">
      <c r="A266" t="s">
        <v>22</v>
      </c>
      <c r="B266" s="1">
        <v>392637809</v>
      </c>
      <c r="C266" s="1">
        <v>0</v>
      </c>
      <c r="D266" s="1">
        <v>392637809</v>
      </c>
      <c r="E266" s="1">
        <v>53803000</v>
      </c>
      <c r="F266" s="1">
        <v>392637809</v>
      </c>
      <c r="G266" s="1">
        <v>0</v>
      </c>
      <c r="H266" s="1">
        <v>109733000</v>
      </c>
      <c r="I266" s="1">
        <v>392637809</v>
      </c>
      <c r="J266" s="1">
        <v>0</v>
      </c>
      <c r="K266" s="1">
        <v>100</v>
      </c>
      <c r="L266" s="1">
        <v>125851057</v>
      </c>
      <c r="M266" s="1">
        <v>255801730</v>
      </c>
      <c r="N266" s="1">
        <v>136836079</v>
      </c>
      <c r="O266" s="1">
        <v>65.149500000000003</v>
      </c>
      <c r="P266" s="1">
        <v>68859666</v>
      </c>
      <c r="Q266" s="1">
        <v>197799939</v>
      </c>
      <c r="R266" s="1">
        <v>58001791</v>
      </c>
    </row>
    <row r="267" spans="1:18" hidden="1" x14ac:dyDescent="0.3">
      <c r="A267" t="s">
        <v>87</v>
      </c>
      <c r="B267" s="1">
        <v>9723158</v>
      </c>
      <c r="C267" s="1">
        <v>0</v>
      </c>
      <c r="D267" s="1">
        <v>9723158</v>
      </c>
      <c r="E267" s="1">
        <v>0</v>
      </c>
      <c r="F267" s="1">
        <v>9723158</v>
      </c>
      <c r="G267" s="1">
        <v>0</v>
      </c>
      <c r="H267" s="1">
        <v>0</v>
      </c>
      <c r="I267" s="1">
        <v>9723158</v>
      </c>
      <c r="J267" s="1">
        <v>0</v>
      </c>
      <c r="K267" s="1">
        <v>100</v>
      </c>
      <c r="L267" s="1">
        <v>1515600</v>
      </c>
      <c r="M267" s="1">
        <v>9723158</v>
      </c>
      <c r="N267" s="1">
        <v>0</v>
      </c>
      <c r="O267" s="1">
        <v>100</v>
      </c>
      <c r="P267" s="1">
        <v>1515600</v>
      </c>
      <c r="Q267" s="1">
        <v>9723158</v>
      </c>
      <c r="R267" s="1">
        <v>0</v>
      </c>
    </row>
    <row r="268" spans="1:18" hidden="1" x14ac:dyDescent="0.3">
      <c r="A268" t="s">
        <v>88</v>
      </c>
      <c r="B268" s="1">
        <v>49948763</v>
      </c>
      <c r="C268" s="1">
        <v>0</v>
      </c>
      <c r="D268" s="1">
        <v>49948763</v>
      </c>
      <c r="E268" s="1">
        <v>0</v>
      </c>
      <c r="F268" s="1">
        <v>49948756</v>
      </c>
      <c r="G268" s="1">
        <v>7</v>
      </c>
      <c r="H268" s="1">
        <v>0</v>
      </c>
      <c r="I268" s="1">
        <v>49948756</v>
      </c>
      <c r="J268" s="1">
        <v>0</v>
      </c>
      <c r="K268" s="1">
        <v>100</v>
      </c>
      <c r="L268" s="1">
        <v>0</v>
      </c>
      <c r="M268" s="1">
        <v>49948756</v>
      </c>
      <c r="N268" s="1">
        <v>0</v>
      </c>
      <c r="O268" s="1">
        <v>100</v>
      </c>
      <c r="P268" s="1">
        <v>0</v>
      </c>
      <c r="Q268" s="1">
        <v>49948756</v>
      </c>
      <c r="R268" s="1">
        <v>0</v>
      </c>
    </row>
    <row r="269" spans="1:18" hidden="1" x14ac:dyDescent="0.3">
      <c r="A269" t="s">
        <v>92</v>
      </c>
      <c r="B269" s="1">
        <v>1229451907</v>
      </c>
      <c r="C269" s="1">
        <v>0</v>
      </c>
      <c r="D269" s="1">
        <v>1229451907</v>
      </c>
      <c r="E269" s="1">
        <v>-10372908</v>
      </c>
      <c r="F269" s="1">
        <v>1194237907</v>
      </c>
      <c r="G269" s="1">
        <v>35214000</v>
      </c>
      <c r="H269" s="1">
        <v>164672092</v>
      </c>
      <c r="I269" s="1">
        <v>1194237907</v>
      </c>
      <c r="J269" s="1">
        <v>0</v>
      </c>
      <c r="K269" s="1">
        <v>97.135800000000003</v>
      </c>
      <c r="L269" s="1">
        <v>323303343</v>
      </c>
      <c r="M269" s="1">
        <v>846146549</v>
      </c>
      <c r="N269" s="1">
        <v>348091358</v>
      </c>
      <c r="O269" s="1">
        <v>68.823099999999997</v>
      </c>
      <c r="P269" s="1">
        <v>254785943</v>
      </c>
      <c r="Q269" s="1">
        <v>769386749</v>
      </c>
      <c r="R269" s="1">
        <v>76759800</v>
      </c>
    </row>
    <row r="270" spans="1:18" hidden="1" x14ac:dyDescent="0.3">
      <c r="A270" t="s">
        <v>22</v>
      </c>
      <c r="B270" s="1">
        <v>1148698605</v>
      </c>
      <c r="C270" s="1">
        <v>0</v>
      </c>
      <c r="D270" s="1">
        <v>1148698605</v>
      </c>
      <c r="E270" s="1">
        <v>-20686060</v>
      </c>
      <c r="F270" s="1">
        <v>1113484605</v>
      </c>
      <c r="G270" s="1">
        <v>35214000</v>
      </c>
      <c r="H270" s="1">
        <v>153308940</v>
      </c>
      <c r="I270" s="1">
        <v>1113484605</v>
      </c>
      <c r="J270" s="1">
        <v>0</v>
      </c>
      <c r="K270" s="1">
        <v>96.934399999999997</v>
      </c>
      <c r="L270" s="1">
        <v>308864133</v>
      </c>
      <c r="M270" s="1">
        <v>778510299</v>
      </c>
      <c r="N270" s="1">
        <v>334974306</v>
      </c>
      <c r="O270" s="1">
        <v>67.773200000000003</v>
      </c>
      <c r="P270" s="1">
        <v>240346733</v>
      </c>
      <c r="Q270" s="1">
        <v>701750499</v>
      </c>
      <c r="R270" s="1">
        <v>76759800</v>
      </c>
    </row>
    <row r="271" spans="1:18" hidden="1" x14ac:dyDescent="0.3">
      <c r="A271" t="s">
        <v>113</v>
      </c>
      <c r="B271" s="1">
        <v>1050000</v>
      </c>
      <c r="C271" s="1">
        <v>0</v>
      </c>
      <c r="D271" s="1">
        <v>1050000</v>
      </c>
      <c r="E271" s="1">
        <v>0</v>
      </c>
      <c r="F271" s="1">
        <v>1050000</v>
      </c>
      <c r="G271" s="1">
        <v>0</v>
      </c>
      <c r="H271" s="1">
        <v>1050000</v>
      </c>
      <c r="I271" s="1">
        <v>1050000</v>
      </c>
      <c r="J271" s="1">
        <v>0</v>
      </c>
      <c r="K271" s="1">
        <v>100</v>
      </c>
      <c r="L271" s="1">
        <v>0</v>
      </c>
      <c r="M271" s="1">
        <v>0</v>
      </c>
      <c r="N271" s="1">
        <v>1050000</v>
      </c>
      <c r="O271" s="1">
        <v>0</v>
      </c>
      <c r="P271" s="1">
        <v>0</v>
      </c>
      <c r="Q271" s="1">
        <v>0</v>
      </c>
      <c r="R271" s="1">
        <v>0</v>
      </c>
    </row>
    <row r="272" spans="1:18" hidden="1" x14ac:dyDescent="0.3">
      <c r="A272" t="s">
        <v>87</v>
      </c>
      <c r="B272" s="1">
        <v>29651500</v>
      </c>
      <c r="C272" s="1">
        <v>0</v>
      </c>
      <c r="D272" s="1">
        <v>29651500</v>
      </c>
      <c r="E272" s="1">
        <v>4199000</v>
      </c>
      <c r="F272" s="1">
        <v>29651500</v>
      </c>
      <c r="G272" s="1">
        <v>0</v>
      </c>
      <c r="H272" s="1">
        <v>4199000</v>
      </c>
      <c r="I272" s="1">
        <v>29651500</v>
      </c>
      <c r="J272" s="1">
        <v>0</v>
      </c>
      <c r="K272" s="1">
        <v>100</v>
      </c>
      <c r="L272" s="1">
        <v>10540000</v>
      </c>
      <c r="M272" s="1">
        <v>24421000</v>
      </c>
      <c r="N272" s="1">
        <v>5230500</v>
      </c>
      <c r="O272" s="1">
        <v>82.360100000000003</v>
      </c>
      <c r="P272" s="1">
        <v>10540000</v>
      </c>
      <c r="Q272" s="1">
        <v>24421000</v>
      </c>
      <c r="R272" s="1">
        <v>0</v>
      </c>
    </row>
    <row r="273" spans="1:18" hidden="1" x14ac:dyDescent="0.3">
      <c r="A273" t="s">
        <v>88</v>
      </c>
      <c r="B273" s="1">
        <v>50051802</v>
      </c>
      <c r="C273" s="1">
        <v>0</v>
      </c>
      <c r="D273" s="1">
        <v>50051802</v>
      </c>
      <c r="E273" s="1">
        <v>6114152</v>
      </c>
      <c r="F273" s="1">
        <v>50051802</v>
      </c>
      <c r="G273" s="1">
        <v>0</v>
      </c>
      <c r="H273" s="1">
        <v>6114152</v>
      </c>
      <c r="I273" s="1">
        <v>50051802</v>
      </c>
      <c r="J273" s="1">
        <v>0</v>
      </c>
      <c r="K273" s="1">
        <v>100</v>
      </c>
      <c r="L273" s="1">
        <v>3899210</v>
      </c>
      <c r="M273" s="1">
        <v>43215250</v>
      </c>
      <c r="N273" s="1">
        <v>6836552</v>
      </c>
      <c r="O273" s="1">
        <v>86.340999999999994</v>
      </c>
      <c r="P273" s="1">
        <v>3899210</v>
      </c>
      <c r="Q273" s="1">
        <v>43215250</v>
      </c>
      <c r="R273" s="1">
        <v>0</v>
      </c>
    </row>
    <row r="274" spans="1:18" hidden="1" x14ac:dyDescent="0.3">
      <c r="A274" t="s">
        <v>117</v>
      </c>
      <c r="B274" s="1">
        <v>6463879550</v>
      </c>
      <c r="C274" s="1">
        <v>0</v>
      </c>
      <c r="D274" s="1">
        <v>6463879550</v>
      </c>
      <c r="E274" s="1">
        <v>304179575</v>
      </c>
      <c r="F274" s="1">
        <v>5708461789</v>
      </c>
      <c r="G274" s="1">
        <v>755417761</v>
      </c>
      <c r="H274" s="1">
        <v>4388437894</v>
      </c>
      <c r="I274" s="1">
        <v>5708461789</v>
      </c>
      <c r="J274" s="1">
        <v>0</v>
      </c>
      <c r="K274" s="1">
        <v>88.313199999999995</v>
      </c>
      <c r="L274" s="1">
        <v>308829156</v>
      </c>
      <c r="M274" s="1">
        <v>545981648</v>
      </c>
      <c r="N274" s="1">
        <v>5162480141</v>
      </c>
      <c r="O274" s="1">
        <v>8.4466999999999999</v>
      </c>
      <c r="P274" s="1">
        <v>185177840</v>
      </c>
      <c r="Q274" s="1">
        <v>396661437</v>
      </c>
      <c r="R274" s="1">
        <v>149320211</v>
      </c>
    </row>
    <row r="275" spans="1:18" hidden="1" x14ac:dyDescent="0.3">
      <c r="A275" t="s">
        <v>104</v>
      </c>
      <c r="B275" s="1">
        <v>3551963124</v>
      </c>
      <c r="C275" s="1">
        <v>0</v>
      </c>
      <c r="D275" s="1">
        <v>3551963124</v>
      </c>
      <c r="E275" s="1">
        <v>-208057243</v>
      </c>
      <c r="F275" s="1">
        <v>3090378454</v>
      </c>
      <c r="G275" s="1">
        <v>461584670</v>
      </c>
      <c r="H275" s="1">
        <v>3061942757</v>
      </c>
      <c r="I275" s="1">
        <v>3090378454</v>
      </c>
      <c r="J275" s="1">
        <v>0</v>
      </c>
      <c r="K275" s="1">
        <v>87.004800000000003</v>
      </c>
      <c r="L275" s="1">
        <v>13218543</v>
      </c>
      <c r="M275" s="1">
        <v>15218543</v>
      </c>
      <c r="N275" s="1">
        <v>3075159911</v>
      </c>
      <c r="O275" s="1">
        <v>0.42849999999999999</v>
      </c>
      <c r="P275" s="1">
        <v>0</v>
      </c>
      <c r="Q275" s="1">
        <v>2000000</v>
      </c>
      <c r="R275" s="1">
        <v>13218543</v>
      </c>
    </row>
    <row r="276" spans="1:18" hidden="1" x14ac:dyDescent="0.3">
      <c r="A276" t="s">
        <v>22</v>
      </c>
      <c r="B276" s="1">
        <v>178435701</v>
      </c>
      <c r="C276" s="1">
        <v>0</v>
      </c>
      <c r="D276" s="1">
        <v>178435701</v>
      </c>
      <c r="E276" s="1">
        <v>-700000</v>
      </c>
      <c r="F276" s="1">
        <v>177735697</v>
      </c>
      <c r="G276" s="1">
        <v>700004</v>
      </c>
      <c r="H276" s="1">
        <v>149300000</v>
      </c>
      <c r="I276" s="1">
        <v>177735697</v>
      </c>
      <c r="J276" s="1">
        <v>0</v>
      </c>
      <c r="K276" s="1">
        <v>99.607699999999994</v>
      </c>
      <c r="L276" s="1">
        <v>13218543</v>
      </c>
      <c r="M276" s="1">
        <v>15218543</v>
      </c>
      <c r="N276" s="1">
        <v>162517154</v>
      </c>
      <c r="O276" s="1">
        <v>8.5289000000000001</v>
      </c>
      <c r="P276" s="1">
        <v>0</v>
      </c>
      <c r="Q276" s="1">
        <v>2000000</v>
      </c>
      <c r="R276" s="1">
        <v>13218543</v>
      </c>
    </row>
    <row r="277" spans="1:18" hidden="1" x14ac:dyDescent="0.3">
      <c r="A277" t="s">
        <v>113</v>
      </c>
      <c r="B277" s="1">
        <v>26652078</v>
      </c>
      <c r="C277" s="1">
        <v>0</v>
      </c>
      <c r="D277" s="1">
        <v>26652078</v>
      </c>
      <c r="E277" s="1">
        <v>26652078</v>
      </c>
      <c r="F277" s="1">
        <v>26652078</v>
      </c>
      <c r="G277" s="1">
        <v>0</v>
      </c>
      <c r="H277" s="1">
        <v>26652078</v>
      </c>
      <c r="I277" s="1">
        <v>26652078</v>
      </c>
      <c r="J277" s="1">
        <v>0</v>
      </c>
      <c r="K277" s="1">
        <v>100</v>
      </c>
      <c r="L277" s="1">
        <v>0</v>
      </c>
      <c r="M277" s="1">
        <v>0</v>
      </c>
      <c r="N277" s="1">
        <v>26652078</v>
      </c>
      <c r="O277" s="1">
        <v>0</v>
      </c>
      <c r="P277" s="1">
        <v>0</v>
      </c>
      <c r="Q277" s="1">
        <v>0</v>
      </c>
      <c r="R277" s="1">
        <v>0</v>
      </c>
    </row>
    <row r="278" spans="1:18" hidden="1" x14ac:dyDescent="0.3">
      <c r="A278" t="s">
        <v>101</v>
      </c>
      <c r="B278" s="1">
        <v>2890204345</v>
      </c>
      <c r="C278" s="1">
        <v>0</v>
      </c>
      <c r="D278" s="1">
        <v>2890204345</v>
      </c>
      <c r="E278" s="1">
        <v>-234009321</v>
      </c>
      <c r="F278" s="1">
        <v>2885990679</v>
      </c>
      <c r="G278" s="1">
        <v>4213666</v>
      </c>
      <c r="H278" s="1">
        <v>2885990679</v>
      </c>
      <c r="I278" s="1">
        <v>2885990679</v>
      </c>
      <c r="J278" s="1">
        <v>0</v>
      </c>
      <c r="K278" s="1">
        <v>99.854200000000006</v>
      </c>
      <c r="L278" s="1">
        <v>0</v>
      </c>
      <c r="M278" s="1">
        <v>0</v>
      </c>
      <c r="N278" s="1">
        <v>2885990679</v>
      </c>
      <c r="O278" s="1">
        <v>0</v>
      </c>
      <c r="P278" s="1">
        <v>0</v>
      </c>
      <c r="Q278" s="1">
        <v>0</v>
      </c>
      <c r="R278" s="1">
        <v>0</v>
      </c>
    </row>
    <row r="279" spans="1:18" hidden="1" x14ac:dyDescent="0.3">
      <c r="A279" t="s">
        <v>105</v>
      </c>
      <c r="B279" s="1">
        <v>456671000</v>
      </c>
      <c r="C279" s="1">
        <v>0</v>
      </c>
      <c r="D279" s="1">
        <v>456671000</v>
      </c>
      <c r="E279" s="1">
        <v>0</v>
      </c>
      <c r="F279" s="1">
        <v>0</v>
      </c>
      <c r="G279" s="1">
        <v>456671000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</row>
    <row r="280" spans="1:18" hidden="1" x14ac:dyDescent="0.3">
      <c r="A280" t="s">
        <v>106</v>
      </c>
      <c r="B280" s="1">
        <v>769769794</v>
      </c>
      <c r="C280" s="1">
        <v>0</v>
      </c>
      <c r="D280" s="1">
        <v>769769794</v>
      </c>
      <c r="E280" s="1">
        <v>-65804072</v>
      </c>
      <c r="F280" s="1">
        <v>763118511</v>
      </c>
      <c r="G280" s="1">
        <v>6651283</v>
      </c>
      <c r="H280" s="1">
        <v>189894412</v>
      </c>
      <c r="I280" s="1">
        <v>763118511</v>
      </c>
      <c r="J280" s="1">
        <v>0</v>
      </c>
      <c r="K280" s="1">
        <v>99.135900000000007</v>
      </c>
      <c r="L280" s="1">
        <v>6014670</v>
      </c>
      <c r="M280" s="1">
        <v>14458310</v>
      </c>
      <c r="N280" s="1">
        <v>748660201</v>
      </c>
      <c r="O280" s="1">
        <v>1.8783000000000001</v>
      </c>
      <c r="P280" s="1">
        <v>9280790</v>
      </c>
      <c r="Q280" s="1">
        <v>13780790</v>
      </c>
      <c r="R280" s="1">
        <v>677520</v>
      </c>
    </row>
    <row r="281" spans="1:18" hidden="1" x14ac:dyDescent="0.3">
      <c r="A281" t="s">
        <v>22</v>
      </c>
      <c r="B281" s="1">
        <v>769769794</v>
      </c>
      <c r="C281" s="1">
        <v>0</v>
      </c>
      <c r="D281" s="1">
        <v>769769794</v>
      </c>
      <c r="E281" s="1">
        <v>-65804072</v>
      </c>
      <c r="F281" s="1">
        <v>763118511</v>
      </c>
      <c r="G281" s="1">
        <v>6651283</v>
      </c>
      <c r="H281" s="1">
        <v>189894412</v>
      </c>
      <c r="I281" s="1">
        <v>763118511</v>
      </c>
      <c r="J281" s="1">
        <v>0</v>
      </c>
      <c r="K281" s="1">
        <v>99.135900000000007</v>
      </c>
      <c r="L281" s="1">
        <v>6014670</v>
      </c>
      <c r="M281" s="1">
        <v>14458310</v>
      </c>
      <c r="N281" s="1">
        <v>748660201</v>
      </c>
      <c r="O281" s="1">
        <v>1.8783000000000001</v>
      </c>
      <c r="P281" s="1">
        <v>9280790</v>
      </c>
      <c r="Q281" s="1">
        <v>13780790</v>
      </c>
      <c r="R281" s="1">
        <v>677520</v>
      </c>
    </row>
    <row r="282" spans="1:18" hidden="1" x14ac:dyDescent="0.3">
      <c r="A282" t="s">
        <v>107</v>
      </c>
      <c r="B282" s="1">
        <v>584937144</v>
      </c>
      <c r="C282" s="1">
        <v>0</v>
      </c>
      <c r="D282" s="1">
        <v>584937144</v>
      </c>
      <c r="E282" s="1">
        <v>-65382610</v>
      </c>
      <c r="F282" s="1">
        <v>359402658</v>
      </c>
      <c r="G282" s="1">
        <v>225534486</v>
      </c>
      <c r="H282" s="1">
        <v>172774225</v>
      </c>
      <c r="I282" s="1">
        <v>359402658</v>
      </c>
      <c r="J282" s="1">
        <v>0</v>
      </c>
      <c r="K282" s="1">
        <v>61.442999999999998</v>
      </c>
      <c r="L282" s="1">
        <v>33103282</v>
      </c>
      <c r="M282" s="1">
        <v>55080081</v>
      </c>
      <c r="N282" s="1">
        <v>304322577</v>
      </c>
      <c r="O282" s="1">
        <v>9.4163999999999994</v>
      </c>
      <c r="P282" s="1">
        <v>36707104</v>
      </c>
      <c r="Q282" s="1">
        <v>55080081</v>
      </c>
      <c r="R282" s="1">
        <v>0</v>
      </c>
    </row>
    <row r="283" spans="1:18" hidden="1" x14ac:dyDescent="0.3">
      <c r="A283" t="s">
        <v>22</v>
      </c>
      <c r="B283" s="1">
        <v>305538604</v>
      </c>
      <c r="C283" s="1">
        <v>0</v>
      </c>
      <c r="D283" s="1">
        <v>305538604</v>
      </c>
      <c r="E283" s="1">
        <v>-69864110</v>
      </c>
      <c r="F283" s="1">
        <v>295814217</v>
      </c>
      <c r="G283" s="1">
        <v>9724387</v>
      </c>
      <c r="H283" s="1">
        <v>121292725</v>
      </c>
      <c r="I283" s="1">
        <v>295814217</v>
      </c>
      <c r="J283" s="1">
        <v>0</v>
      </c>
      <c r="K283" s="1">
        <v>96.817300000000003</v>
      </c>
      <c r="L283" s="1">
        <v>22954241</v>
      </c>
      <c r="M283" s="1">
        <v>43460404</v>
      </c>
      <c r="N283" s="1">
        <v>252353813</v>
      </c>
      <c r="O283" s="1">
        <v>14.2242</v>
      </c>
      <c r="P283" s="1">
        <v>26558063</v>
      </c>
      <c r="Q283" s="1">
        <v>43460404</v>
      </c>
      <c r="R283" s="1">
        <v>0</v>
      </c>
    </row>
    <row r="284" spans="1:18" hidden="1" x14ac:dyDescent="0.3">
      <c r="A284" t="s">
        <v>86</v>
      </c>
      <c r="B284" s="1">
        <v>279398540</v>
      </c>
      <c r="C284" s="1">
        <v>0</v>
      </c>
      <c r="D284" s="1">
        <v>279398540</v>
      </c>
      <c r="E284" s="1">
        <v>4481500</v>
      </c>
      <c r="F284" s="1">
        <v>63588441</v>
      </c>
      <c r="G284" s="1">
        <v>215810099</v>
      </c>
      <c r="H284" s="1">
        <v>51481500</v>
      </c>
      <c r="I284" s="1">
        <v>63588441</v>
      </c>
      <c r="J284" s="1">
        <v>0</v>
      </c>
      <c r="K284" s="1">
        <v>22.759</v>
      </c>
      <c r="L284" s="1">
        <v>10149041</v>
      </c>
      <c r="M284" s="1">
        <v>11619677</v>
      </c>
      <c r="N284" s="1">
        <v>51968764</v>
      </c>
      <c r="O284" s="1">
        <v>4.1588000000000003</v>
      </c>
      <c r="P284" s="1">
        <v>10149041</v>
      </c>
      <c r="Q284" s="1">
        <v>11619677</v>
      </c>
      <c r="R284" s="1">
        <v>0</v>
      </c>
    </row>
    <row r="285" spans="1:18" hidden="1" x14ac:dyDescent="0.3">
      <c r="A285" t="s">
        <v>91</v>
      </c>
      <c r="B285" s="1">
        <v>1557209488</v>
      </c>
      <c r="C285" s="1">
        <v>0</v>
      </c>
      <c r="D285" s="1">
        <v>1557209488</v>
      </c>
      <c r="E285" s="1">
        <v>643423500</v>
      </c>
      <c r="F285" s="1">
        <v>1495562166</v>
      </c>
      <c r="G285" s="1">
        <v>61647322</v>
      </c>
      <c r="H285" s="1">
        <v>963826500</v>
      </c>
      <c r="I285" s="1">
        <v>1495562166</v>
      </c>
      <c r="J285" s="1">
        <v>0</v>
      </c>
      <c r="K285" s="1">
        <v>96.041200000000003</v>
      </c>
      <c r="L285" s="1">
        <v>256492661</v>
      </c>
      <c r="M285" s="1">
        <v>461224714</v>
      </c>
      <c r="N285" s="1">
        <v>1034337452</v>
      </c>
      <c r="O285" s="1">
        <v>29.6187</v>
      </c>
      <c r="P285" s="1">
        <v>139189946</v>
      </c>
      <c r="Q285" s="1">
        <v>325800566</v>
      </c>
      <c r="R285" s="1">
        <v>135424148</v>
      </c>
    </row>
    <row r="286" spans="1:18" hidden="1" x14ac:dyDescent="0.3">
      <c r="A286" t="s">
        <v>22</v>
      </c>
      <c r="B286" s="1">
        <v>1327209488</v>
      </c>
      <c r="C286" s="1">
        <v>0</v>
      </c>
      <c r="D286" s="1">
        <v>1327209488</v>
      </c>
      <c r="E286" s="1">
        <v>428631000</v>
      </c>
      <c r="F286" s="1">
        <v>1280769666</v>
      </c>
      <c r="G286" s="1">
        <v>46439822</v>
      </c>
      <c r="H286" s="1">
        <v>749034000</v>
      </c>
      <c r="I286" s="1">
        <v>1280769666</v>
      </c>
      <c r="J286" s="1">
        <v>0</v>
      </c>
      <c r="K286" s="1">
        <v>96.500900000000001</v>
      </c>
      <c r="L286" s="1">
        <v>256492661</v>
      </c>
      <c r="M286" s="1">
        <v>461224714</v>
      </c>
      <c r="N286" s="1">
        <v>819544952</v>
      </c>
      <c r="O286" s="1">
        <v>34.7515</v>
      </c>
      <c r="P286" s="1">
        <v>139189946</v>
      </c>
      <c r="Q286" s="1">
        <v>325800566</v>
      </c>
      <c r="R286" s="1">
        <v>135424148</v>
      </c>
    </row>
    <row r="287" spans="1:18" hidden="1" x14ac:dyDescent="0.3">
      <c r="A287" t="s">
        <v>101</v>
      </c>
      <c r="B287" s="1">
        <v>230000000</v>
      </c>
      <c r="C287" s="1">
        <v>0</v>
      </c>
      <c r="D287" s="1">
        <v>230000000</v>
      </c>
      <c r="E287" s="1">
        <v>214792500</v>
      </c>
      <c r="F287" s="1">
        <v>214792500</v>
      </c>
      <c r="G287" s="1">
        <v>15207500</v>
      </c>
      <c r="H287" s="1">
        <v>214792500</v>
      </c>
      <c r="I287" s="1">
        <v>214792500</v>
      </c>
      <c r="J287" s="1">
        <v>0</v>
      </c>
      <c r="K287" s="1">
        <v>93.388000000000005</v>
      </c>
      <c r="L287" s="1">
        <v>0</v>
      </c>
      <c r="M287" s="1">
        <v>0</v>
      </c>
      <c r="N287" s="1">
        <v>214792500</v>
      </c>
      <c r="O287" s="1">
        <v>0</v>
      </c>
      <c r="P287" s="1">
        <v>0</v>
      </c>
      <c r="Q287" s="1">
        <v>0</v>
      </c>
      <c r="R287" s="1">
        <v>0</v>
      </c>
    </row>
  </sheetData>
  <autoFilter ref="A1:R287" xr:uid="{00000000-0001-0000-0000-000000000000}">
    <filterColumn colId="0">
      <filters>
        <filter val="1-100-I031  VA-Tala de árboles"/>
        <filter val="1-601-I029  PAS-Tala de árboles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54AEA-1AB1-4E2E-9B7F-60B39514EF56}">
  <dimension ref="A2:E163"/>
  <sheetViews>
    <sheetView tabSelected="1" zoomScaleNormal="100" workbookViewId="0">
      <selection activeCell="A62" sqref="A62"/>
    </sheetView>
  </sheetViews>
  <sheetFormatPr baseColWidth="10" defaultRowHeight="14.4" x14ac:dyDescent="0.3"/>
  <cols>
    <col min="1" max="1" width="49.6640625" bestFit="1" customWidth="1"/>
    <col min="2" max="2" width="19.33203125" bestFit="1" customWidth="1"/>
    <col min="3" max="3" width="23.33203125" bestFit="1" customWidth="1"/>
  </cols>
  <sheetData>
    <row r="2" spans="1:4" ht="15" thickBot="1" x14ac:dyDescent="0.35">
      <c r="A2" s="12">
        <v>2020</v>
      </c>
      <c r="B2" s="13"/>
      <c r="C2" s="13"/>
      <c r="D2" s="13"/>
    </row>
    <row r="3" spans="1:4" x14ac:dyDescent="0.3">
      <c r="A3" s="56" t="s">
        <v>118</v>
      </c>
      <c r="B3" s="57" t="s">
        <v>125</v>
      </c>
      <c r="C3" s="57" t="s">
        <v>8</v>
      </c>
      <c r="D3" s="58" t="s">
        <v>10</v>
      </c>
    </row>
    <row r="4" spans="1:4" x14ac:dyDescent="0.3">
      <c r="A4" s="14" t="s">
        <v>96</v>
      </c>
      <c r="B4" s="52">
        <v>3485571000</v>
      </c>
      <c r="C4" s="52">
        <v>3485571000</v>
      </c>
      <c r="D4" s="53">
        <v>100</v>
      </c>
    </row>
    <row r="5" spans="1:4" ht="15" thickBot="1" x14ac:dyDescent="0.35">
      <c r="A5" s="15" t="s">
        <v>114</v>
      </c>
      <c r="B5" s="54">
        <v>1118000</v>
      </c>
      <c r="C5" s="54">
        <v>1118000</v>
      </c>
      <c r="D5" s="55">
        <v>100</v>
      </c>
    </row>
    <row r="6" spans="1:4" x14ac:dyDescent="0.3">
      <c r="A6" s="13"/>
      <c r="B6" s="16"/>
      <c r="C6" s="13"/>
      <c r="D6" s="13"/>
    </row>
    <row r="7" spans="1:4" ht="15" thickBot="1" x14ac:dyDescent="0.35">
      <c r="A7" s="12">
        <v>2021</v>
      </c>
      <c r="B7" s="13"/>
      <c r="C7" s="13"/>
      <c r="D7" s="13"/>
    </row>
    <row r="8" spans="1:4" x14ac:dyDescent="0.3">
      <c r="A8" s="56" t="s">
        <v>121</v>
      </c>
      <c r="B8" s="57" t="s">
        <v>125</v>
      </c>
      <c r="C8" s="57" t="s">
        <v>8</v>
      </c>
      <c r="D8" s="58" t="s">
        <v>10</v>
      </c>
    </row>
    <row r="9" spans="1:4" hidden="1" x14ac:dyDescent="0.3">
      <c r="A9" s="17" t="s">
        <v>119</v>
      </c>
      <c r="B9" s="4">
        <v>0</v>
      </c>
      <c r="C9" s="4">
        <v>0</v>
      </c>
      <c r="D9" s="7">
        <v>0</v>
      </c>
    </row>
    <row r="10" spans="1:4" hidden="1" x14ac:dyDescent="0.3">
      <c r="A10" s="18" t="s">
        <v>96</v>
      </c>
      <c r="B10" s="5">
        <v>55725000</v>
      </c>
      <c r="C10" s="5">
        <v>55725000</v>
      </c>
      <c r="D10" s="8">
        <v>100</v>
      </c>
    </row>
    <row r="11" spans="1:4" hidden="1" x14ac:dyDescent="0.3">
      <c r="A11" s="19" t="s">
        <v>120</v>
      </c>
      <c r="B11" s="6">
        <v>40789000</v>
      </c>
      <c r="C11" s="6">
        <v>40789000</v>
      </c>
      <c r="D11" s="9">
        <v>100</v>
      </c>
    </row>
    <row r="12" spans="1:4" hidden="1" x14ac:dyDescent="0.3">
      <c r="A12" s="17" t="s">
        <v>119</v>
      </c>
      <c r="B12" s="4">
        <v>2808033292</v>
      </c>
      <c r="C12" s="4">
        <v>2518006644</v>
      </c>
      <c r="D12" s="7">
        <v>89.671499999999995</v>
      </c>
    </row>
    <row r="13" spans="1:4" hidden="1" x14ac:dyDescent="0.3">
      <c r="A13" s="18" t="s">
        <v>96</v>
      </c>
      <c r="B13" s="5">
        <v>2677185000</v>
      </c>
      <c r="C13" s="5">
        <v>2674214270</v>
      </c>
      <c r="D13" s="8">
        <v>99.888999999999996</v>
      </c>
    </row>
    <row r="14" spans="1:4" hidden="1" x14ac:dyDescent="0.3">
      <c r="A14" s="19" t="s">
        <v>120</v>
      </c>
      <c r="B14" s="6">
        <v>1042518192</v>
      </c>
      <c r="C14" s="6">
        <v>1032030861</v>
      </c>
      <c r="D14" s="9">
        <v>98.994</v>
      </c>
    </row>
    <row r="15" spans="1:4" hidden="1" x14ac:dyDescent="0.3">
      <c r="A15" s="18" t="s">
        <v>96</v>
      </c>
      <c r="B15" s="5">
        <v>24500000</v>
      </c>
      <c r="C15" s="5">
        <v>24500000</v>
      </c>
      <c r="D15" s="8">
        <v>100</v>
      </c>
    </row>
    <row r="16" spans="1:4" hidden="1" x14ac:dyDescent="0.3">
      <c r="A16" s="17" t="s">
        <v>119</v>
      </c>
      <c r="B16" s="4">
        <v>256928794</v>
      </c>
      <c r="C16" s="4">
        <v>256928794</v>
      </c>
      <c r="D16" s="7">
        <v>100</v>
      </c>
    </row>
    <row r="17" spans="1:4" hidden="1" x14ac:dyDescent="0.3">
      <c r="A17" s="19" t="s">
        <v>120</v>
      </c>
      <c r="B17" s="6">
        <v>696407808</v>
      </c>
      <c r="C17" s="6">
        <v>696407808</v>
      </c>
      <c r="D17" s="9">
        <v>100</v>
      </c>
    </row>
    <row r="18" spans="1:4" hidden="1" x14ac:dyDescent="0.3">
      <c r="A18" s="17" t="s">
        <v>119</v>
      </c>
      <c r="B18" s="4">
        <v>815191914</v>
      </c>
      <c r="C18" s="4">
        <v>49978224</v>
      </c>
      <c r="D18" s="7">
        <v>6.1308999999999996</v>
      </c>
    </row>
    <row r="19" spans="1:4" hidden="1" x14ac:dyDescent="0.3">
      <c r="A19" s="14"/>
      <c r="B19" s="20">
        <f>SUM(B9:B18)</f>
        <v>8417279000</v>
      </c>
      <c r="C19" s="20">
        <f>SUM(C9:C18)</f>
        <v>7348580601</v>
      </c>
      <c r="D19" s="21"/>
    </row>
    <row r="20" spans="1:4" hidden="1" x14ac:dyDescent="0.3">
      <c r="A20" s="14"/>
      <c r="B20" s="22"/>
      <c r="C20" s="22"/>
      <c r="D20" s="21"/>
    </row>
    <row r="21" spans="1:4" x14ac:dyDescent="0.3">
      <c r="A21" s="23" t="s">
        <v>119</v>
      </c>
      <c r="B21" s="20">
        <f>+B12+B16+B18</f>
        <v>3880154000</v>
      </c>
      <c r="C21" s="20">
        <f>+C12+C16+C18</f>
        <v>2824913662</v>
      </c>
      <c r="D21" s="24">
        <f>C21*100%/B21</f>
        <v>0.72804163494541707</v>
      </c>
    </row>
    <row r="22" spans="1:4" x14ac:dyDescent="0.3">
      <c r="A22" s="23" t="s">
        <v>96</v>
      </c>
      <c r="B22" s="20">
        <f>+B10+B13+B15</f>
        <v>2757410000</v>
      </c>
      <c r="C22" s="20">
        <f>C10+C13+C15</f>
        <v>2754439270</v>
      </c>
      <c r="D22" s="24">
        <f>C22*100%/B22</f>
        <v>0.99892263754755373</v>
      </c>
    </row>
    <row r="23" spans="1:4" ht="15" thickBot="1" x14ac:dyDescent="0.35">
      <c r="A23" s="25" t="s">
        <v>120</v>
      </c>
      <c r="B23" s="26">
        <f>+B11+B14+B17</f>
        <v>1779715000</v>
      </c>
      <c r="C23" s="26">
        <f>+C11+C14+C17</f>
        <v>1769227669</v>
      </c>
      <c r="D23" s="27">
        <f>C23*100%/B23</f>
        <v>0.99410729751673721</v>
      </c>
    </row>
    <row r="24" spans="1:4" x14ac:dyDescent="0.3">
      <c r="A24" s="13"/>
      <c r="B24" s="28"/>
      <c r="C24" s="28"/>
      <c r="D24" s="13"/>
    </row>
    <row r="25" spans="1:4" ht="15" thickBot="1" x14ac:dyDescent="0.35">
      <c r="A25" s="12">
        <v>2022</v>
      </c>
      <c r="B25" s="13"/>
      <c r="C25" s="13"/>
      <c r="D25" s="13"/>
    </row>
    <row r="26" spans="1:4" ht="15" thickBot="1" x14ac:dyDescent="0.35">
      <c r="A26" s="56" t="s">
        <v>121</v>
      </c>
      <c r="B26" s="57" t="s">
        <v>125</v>
      </c>
      <c r="C26" s="57" t="s">
        <v>8</v>
      </c>
      <c r="D26" s="58" t="s">
        <v>10</v>
      </c>
    </row>
    <row r="27" spans="1:4" hidden="1" x14ac:dyDescent="0.3">
      <c r="A27" s="29" t="s">
        <v>96</v>
      </c>
      <c r="B27" s="29">
        <v>33191898</v>
      </c>
      <c r="C27" s="29">
        <v>33191898</v>
      </c>
      <c r="D27" s="29">
        <v>100</v>
      </c>
    </row>
    <row r="28" spans="1:4" hidden="1" x14ac:dyDescent="0.3">
      <c r="A28" s="30" t="s">
        <v>122</v>
      </c>
      <c r="B28" s="30">
        <v>30328500</v>
      </c>
      <c r="C28" s="30">
        <v>30328500</v>
      </c>
      <c r="D28" s="30">
        <v>100</v>
      </c>
    </row>
    <row r="29" spans="1:4" hidden="1" x14ac:dyDescent="0.3">
      <c r="A29" s="29" t="s">
        <v>96</v>
      </c>
      <c r="B29" s="29">
        <v>20000000</v>
      </c>
      <c r="C29" s="29">
        <v>20000000</v>
      </c>
      <c r="D29" s="29">
        <v>100</v>
      </c>
    </row>
    <row r="30" spans="1:4" hidden="1" x14ac:dyDescent="0.3">
      <c r="A30" s="30" t="s">
        <v>122</v>
      </c>
      <c r="B30" s="30">
        <v>20000000</v>
      </c>
      <c r="C30" s="30">
        <v>19989950</v>
      </c>
      <c r="D30" s="30">
        <v>99.95</v>
      </c>
    </row>
    <row r="31" spans="1:4" hidden="1" x14ac:dyDescent="0.3">
      <c r="A31" s="29" t="s">
        <v>96</v>
      </c>
      <c r="B31" s="29">
        <v>0</v>
      </c>
      <c r="C31" s="29">
        <v>0</v>
      </c>
      <c r="D31" s="29">
        <v>0</v>
      </c>
    </row>
    <row r="32" spans="1:4" hidden="1" x14ac:dyDescent="0.3">
      <c r="A32" s="30" t="s">
        <v>122</v>
      </c>
      <c r="B32" s="30">
        <v>100000000</v>
      </c>
      <c r="C32" s="30">
        <v>100000000</v>
      </c>
      <c r="D32" s="30">
        <v>100</v>
      </c>
    </row>
    <row r="33" spans="1:4" hidden="1" x14ac:dyDescent="0.3">
      <c r="A33" s="29" t="s">
        <v>96</v>
      </c>
      <c r="B33" s="29">
        <v>96687000</v>
      </c>
      <c r="C33" s="29">
        <v>96687000</v>
      </c>
      <c r="D33" s="29">
        <v>100</v>
      </c>
    </row>
    <row r="34" spans="1:4" hidden="1" x14ac:dyDescent="0.3">
      <c r="A34" s="29" t="s">
        <v>96</v>
      </c>
      <c r="B34" s="29">
        <v>40000000</v>
      </c>
      <c r="C34" s="29">
        <v>40000000</v>
      </c>
      <c r="D34" s="29">
        <v>100</v>
      </c>
    </row>
    <row r="35" spans="1:4" hidden="1" x14ac:dyDescent="0.3">
      <c r="A35" s="29" t="s">
        <v>96</v>
      </c>
      <c r="B35" s="29">
        <v>44574250</v>
      </c>
      <c r="C35" s="29">
        <v>44574250</v>
      </c>
      <c r="D35" s="29">
        <v>100</v>
      </c>
    </row>
    <row r="36" spans="1:4" hidden="1" x14ac:dyDescent="0.3">
      <c r="A36" s="30" t="s">
        <v>122</v>
      </c>
      <c r="B36" s="30">
        <v>180835142</v>
      </c>
      <c r="C36" s="30">
        <v>180835004</v>
      </c>
      <c r="D36" s="30">
        <v>100</v>
      </c>
    </row>
    <row r="37" spans="1:4" hidden="1" x14ac:dyDescent="0.3">
      <c r="A37" s="29" t="s">
        <v>96</v>
      </c>
      <c r="B37" s="29">
        <v>100000000</v>
      </c>
      <c r="C37" s="29">
        <v>99995347</v>
      </c>
      <c r="D37" s="29">
        <v>100</v>
      </c>
    </row>
    <row r="38" spans="1:4" hidden="1" x14ac:dyDescent="0.3">
      <c r="A38" s="29" t="s">
        <v>96</v>
      </c>
      <c r="B38" s="29">
        <v>100000000</v>
      </c>
      <c r="C38" s="29">
        <v>100000000</v>
      </c>
      <c r="D38" s="29">
        <v>100</v>
      </c>
    </row>
    <row r="39" spans="1:4" hidden="1" x14ac:dyDescent="0.3">
      <c r="A39" s="30" t="s">
        <v>122</v>
      </c>
      <c r="B39" s="30">
        <v>150000000</v>
      </c>
      <c r="C39" s="30">
        <v>150000000</v>
      </c>
      <c r="D39" s="30">
        <v>100</v>
      </c>
    </row>
    <row r="40" spans="1:4" hidden="1" x14ac:dyDescent="0.3">
      <c r="A40" s="29" t="s">
        <v>96</v>
      </c>
      <c r="B40" s="29">
        <v>3000000</v>
      </c>
      <c r="C40" s="29">
        <v>0</v>
      </c>
      <c r="D40" s="29">
        <v>0</v>
      </c>
    </row>
    <row r="41" spans="1:4" hidden="1" x14ac:dyDescent="0.3">
      <c r="A41" s="30" t="s">
        <v>122</v>
      </c>
      <c r="B41" s="30">
        <v>20000000</v>
      </c>
      <c r="C41" s="30">
        <v>19000000</v>
      </c>
      <c r="D41" s="30">
        <v>95</v>
      </c>
    </row>
    <row r="42" spans="1:4" hidden="1" x14ac:dyDescent="0.3">
      <c r="A42" s="30" t="s">
        <v>122</v>
      </c>
      <c r="B42" s="30">
        <v>50000000</v>
      </c>
      <c r="C42" s="30">
        <v>49991366</v>
      </c>
      <c r="D42" s="30">
        <v>99.98</v>
      </c>
    </row>
    <row r="43" spans="1:4" hidden="1" x14ac:dyDescent="0.3">
      <c r="A43" s="29" t="s">
        <v>96</v>
      </c>
      <c r="B43" s="29">
        <v>507504913</v>
      </c>
      <c r="C43" s="29">
        <v>505204580</v>
      </c>
      <c r="D43" s="29">
        <v>99.55</v>
      </c>
    </row>
    <row r="44" spans="1:4" hidden="1" x14ac:dyDescent="0.3">
      <c r="A44" s="30" t="s">
        <v>122</v>
      </c>
      <c r="B44" s="30">
        <v>182210286</v>
      </c>
      <c r="C44" s="30">
        <v>182210286</v>
      </c>
      <c r="D44" s="30">
        <v>100</v>
      </c>
    </row>
    <row r="45" spans="1:4" hidden="1" x14ac:dyDescent="0.3">
      <c r="A45" s="31" t="s">
        <v>123</v>
      </c>
      <c r="B45" s="31">
        <v>1687140</v>
      </c>
      <c r="C45" s="31">
        <v>1687140</v>
      </c>
      <c r="D45" s="31">
        <v>100</v>
      </c>
    </row>
    <row r="46" spans="1:4" hidden="1" x14ac:dyDescent="0.3">
      <c r="A46" s="29" t="s">
        <v>96</v>
      </c>
      <c r="B46" s="29">
        <v>0</v>
      </c>
      <c r="C46" s="29">
        <v>0</v>
      </c>
      <c r="D46" s="29">
        <v>0</v>
      </c>
    </row>
    <row r="47" spans="1:4" hidden="1" x14ac:dyDescent="0.3">
      <c r="A47" s="32" t="s">
        <v>114</v>
      </c>
      <c r="B47" s="32">
        <v>202116164</v>
      </c>
      <c r="C47" s="32">
        <v>202116164</v>
      </c>
      <c r="D47" s="32">
        <v>100</v>
      </c>
    </row>
    <row r="48" spans="1:4" hidden="1" x14ac:dyDescent="0.3">
      <c r="A48" s="29" t="s">
        <v>96</v>
      </c>
      <c r="B48" s="29">
        <v>0</v>
      </c>
      <c r="C48" s="29">
        <v>0</v>
      </c>
      <c r="D48" s="29">
        <v>0</v>
      </c>
    </row>
    <row r="49" spans="1:4" hidden="1" x14ac:dyDescent="0.3">
      <c r="A49" s="29" t="s">
        <v>96</v>
      </c>
      <c r="B49" s="29">
        <v>2432781939</v>
      </c>
      <c r="C49" s="29">
        <v>2415957501</v>
      </c>
      <c r="D49" s="29">
        <v>99.31</v>
      </c>
    </row>
    <row r="50" spans="1:4" hidden="1" x14ac:dyDescent="0.3">
      <c r="A50" s="30" t="s">
        <v>122</v>
      </c>
      <c r="B50" s="30">
        <v>1566626918</v>
      </c>
      <c r="C50" s="30">
        <v>1562646758</v>
      </c>
      <c r="D50" s="30">
        <v>99.75</v>
      </c>
    </row>
    <row r="51" spans="1:4" hidden="1" x14ac:dyDescent="0.3">
      <c r="A51" s="29" t="s">
        <v>96</v>
      </c>
      <c r="B51" s="29">
        <v>0</v>
      </c>
      <c r="C51" s="29">
        <v>0</v>
      </c>
      <c r="D51" s="29">
        <v>0</v>
      </c>
    </row>
    <row r="52" spans="1:4" hidden="1" x14ac:dyDescent="0.3">
      <c r="A52" s="30" t="s">
        <v>122</v>
      </c>
      <c r="B52" s="30">
        <v>50000000</v>
      </c>
      <c r="C52" s="30">
        <v>50000000</v>
      </c>
      <c r="D52" s="30">
        <v>100</v>
      </c>
    </row>
    <row r="53" spans="1:4" hidden="1" x14ac:dyDescent="0.3">
      <c r="A53" s="30" t="s">
        <v>122</v>
      </c>
      <c r="B53" s="30">
        <v>649999154</v>
      </c>
      <c r="C53" s="30">
        <v>649934586</v>
      </c>
      <c r="D53" s="30">
        <v>99.99</v>
      </c>
    </row>
    <row r="54" spans="1:4" hidden="1" x14ac:dyDescent="0.3">
      <c r="A54" s="13"/>
      <c r="B54" s="12">
        <f>SUM(B27:B53)</f>
        <v>6581543304</v>
      </c>
      <c r="C54" s="12">
        <f>SUM(C27:C53)</f>
        <v>6554350330</v>
      </c>
      <c r="D54" s="13"/>
    </row>
    <row r="55" spans="1:4" hidden="1" x14ac:dyDescent="0.3">
      <c r="A55" s="13"/>
      <c r="B55" s="13"/>
      <c r="C55" s="13"/>
      <c r="D55" s="13"/>
    </row>
    <row r="56" spans="1:4" x14ac:dyDescent="0.3">
      <c r="A56" s="33" t="s">
        <v>96</v>
      </c>
      <c r="B56" s="34">
        <f>+B27+B29+B33+B34+B35+B37+B38+B46+B43+B40+B48+B49</f>
        <v>3377740000</v>
      </c>
      <c r="C56" s="34">
        <f>+C27+C29+C33+C34+C35+C37+C38+C46+C43+C40+C48+C49</f>
        <v>3355610576</v>
      </c>
      <c r="D56" s="35">
        <f>C56*100%/B56</f>
        <v>0.99344845251558733</v>
      </c>
    </row>
    <row r="57" spans="1:4" x14ac:dyDescent="0.3">
      <c r="A57" s="14" t="s">
        <v>122</v>
      </c>
      <c r="B57" s="36">
        <f>+B28+B30+B32+B36+B39+B41+B42+B44+B50+B52+B53</f>
        <v>3000000000</v>
      </c>
      <c r="C57" s="36">
        <f>+C28+C30+C32+C36+C39+C41+C42+C44+C50+C52+C53</f>
        <v>2994936450</v>
      </c>
      <c r="D57" s="24">
        <f t="shared" ref="D57:D59" si="0">C57*100%/B57</f>
        <v>0.99831214999999995</v>
      </c>
    </row>
    <row r="58" spans="1:4" x14ac:dyDescent="0.3">
      <c r="A58" s="14" t="s">
        <v>123</v>
      </c>
      <c r="B58" s="36">
        <f>+B45</f>
        <v>1687140</v>
      </c>
      <c r="C58" s="36">
        <f>+C45</f>
        <v>1687140</v>
      </c>
      <c r="D58" s="24">
        <f t="shared" si="0"/>
        <v>1</v>
      </c>
    </row>
    <row r="59" spans="1:4" ht="15" thickBot="1" x14ac:dyDescent="0.35">
      <c r="A59" s="15" t="s">
        <v>114</v>
      </c>
      <c r="B59" s="37">
        <f>B47</f>
        <v>202116164</v>
      </c>
      <c r="C59" s="37">
        <f>C47</f>
        <v>202116164</v>
      </c>
      <c r="D59" s="27">
        <f t="shared" si="0"/>
        <v>1</v>
      </c>
    </row>
    <row r="60" spans="1:4" x14ac:dyDescent="0.3">
      <c r="A60" s="13"/>
      <c r="B60" s="13"/>
      <c r="C60" s="13"/>
      <c r="D60" s="13"/>
    </row>
    <row r="61" spans="1:4" ht="15" thickBot="1" x14ac:dyDescent="0.35">
      <c r="A61" s="12">
        <v>2023</v>
      </c>
      <c r="B61" s="13"/>
      <c r="C61" s="13"/>
      <c r="D61" s="13"/>
    </row>
    <row r="62" spans="1:4" ht="15" thickBot="1" x14ac:dyDescent="0.35">
      <c r="A62" s="56" t="s">
        <v>121</v>
      </c>
      <c r="B62" s="57" t="s">
        <v>125</v>
      </c>
      <c r="C62" s="57" t="s">
        <v>8</v>
      </c>
      <c r="D62" s="58" t="s">
        <v>10</v>
      </c>
    </row>
    <row r="63" spans="1:4" hidden="1" x14ac:dyDescent="0.3">
      <c r="A63" s="29" t="s">
        <v>96</v>
      </c>
      <c r="B63" s="29">
        <v>37000000</v>
      </c>
      <c r="C63" s="29">
        <v>37000000</v>
      </c>
      <c r="D63" s="29">
        <v>100</v>
      </c>
    </row>
    <row r="64" spans="1:4" hidden="1" x14ac:dyDescent="0.3">
      <c r="A64" s="29" t="s">
        <v>96</v>
      </c>
      <c r="B64" s="29">
        <v>47878771</v>
      </c>
      <c r="C64" s="29">
        <v>47878771</v>
      </c>
      <c r="D64" s="29">
        <v>100</v>
      </c>
    </row>
    <row r="65" spans="1:5" hidden="1" x14ac:dyDescent="0.3">
      <c r="A65" s="38" t="s">
        <v>124</v>
      </c>
      <c r="B65" s="38">
        <v>20000000</v>
      </c>
      <c r="C65" s="38">
        <v>20000000</v>
      </c>
      <c r="D65" s="38">
        <v>100</v>
      </c>
    </row>
    <row r="66" spans="1:5" hidden="1" x14ac:dyDescent="0.3">
      <c r="A66" s="29" t="s">
        <v>96</v>
      </c>
      <c r="B66" s="29">
        <v>0</v>
      </c>
      <c r="C66" s="29">
        <v>0</v>
      </c>
      <c r="D66" s="29">
        <v>0</v>
      </c>
    </row>
    <row r="67" spans="1:5" hidden="1" x14ac:dyDescent="0.3">
      <c r="A67" s="29" t="s">
        <v>96</v>
      </c>
      <c r="B67" s="29">
        <v>0</v>
      </c>
      <c r="C67" s="29">
        <v>0</v>
      </c>
      <c r="D67" s="29">
        <v>0</v>
      </c>
      <c r="E67" s="10"/>
    </row>
    <row r="68" spans="1:5" hidden="1" x14ac:dyDescent="0.3">
      <c r="A68" s="38" t="s">
        <v>124</v>
      </c>
      <c r="B68" s="38">
        <v>0</v>
      </c>
      <c r="C68" s="38">
        <v>0</v>
      </c>
      <c r="D68" s="38">
        <v>0</v>
      </c>
    </row>
    <row r="69" spans="1:5" hidden="1" x14ac:dyDescent="0.3">
      <c r="A69" s="29" t="s">
        <v>96</v>
      </c>
      <c r="B69" s="29">
        <v>182275500</v>
      </c>
      <c r="C69" s="29">
        <v>182275500</v>
      </c>
      <c r="D69" s="29">
        <v>100</v>
      </c>
    </row>
    <row r="70" spans="1:5" hidden="1" x14ac:dyDescent="0.3">
      <c r="A70" s="29" t="s">
        <v>96</v>
      </c>
      <c r="B70" s="29">
        <v>20000000</v>
      </c>
      <c r="C70" s="29">
        <v>20000000</v>
      </c>
      <c r="D70" s="29">
        <v>100</v>
      </c>
    </row>
    <row r="71" spans="1:5" hidden="1" x14ac:dyDescent="0.3">
      <c r="A71" s="29" t="s">
        <v>96</v>
      </c>
      <c r="B71" s="29">
        <v>0</v>
      </c>
      <c r="C71" s="29">
        <v>0</v>
      </c>
      <c r="D71" s="29">
        <v>0</v>
      </c>
    </row>
    <row r="72" spans="1:5" hidden="1" x14ac:dyDescent="0.3">
      <c r="A72" s="38" t="s">
        <v>124</v>
      </c>
      <c r="B72" s="38">
        <v>50000000</v>
      </c>
      <c r="C72" s="38">
        <v>50000000</v>
      </c>
      <c r="D72" s="38">
        <v>100</v>
      </c>
    </row>
    <row r="73" spans="1:5" hidden="1" x14ac:dyDescent="0.3">
      <c r="A73" s="39" t="s">
        <v>120</v>
      </c>
      <c r="B73" s="39">
        <v>0</v>
      </c>
      <c r="C73" s="39">
        <v>0</v>
      </c>
      <c r="D73" s="39">
        <v>0</v>
      </c>
    </row>
    <row r="74" spans="1:5" hidden="1" x14ac:dyDescent="0.3">
      <c r="A74" s="29" t="s">
        <v>96</v>
      </c>
      <c r="B74" s="29">
        <v>30000000</v>
      </c>
      <c r="C74" s="29">
        <v>30000000</v>
      </c>
      <c r="D74" s="29">
        <v>100</v>
      </c>
    </row>
    <row r="75" spans="1:5" hidden="1" x14ac:dyDescent="0.3">
      <c r="A75" s="29" t="s">
        <v>96</v>
      </c>
      <c r="B75" s="29">
        <v>137205777</v>
      </c>
      <c r="C75" s="29">
        <v>137205777</v>
      </c>
      <c r="D75" s="29">
        <v>100</v>
      </c>
    </row>
    <row r="76" spans="1:5" hidden="1" x14ac:dyDescent="0.3">
      <c r="A76" s="39" t="s">
        <v>120</v>
      </c>
      <c r="B76" s="39">
        <v>7725666</v>
      </c>
      <c r="C76" s="39">
        <v>7725666</v>
      </c>
      <c r="D76" s="39">
        <v>100</v>
      </c>
    </row>
    <row r="77" spans="1:5" hidden="1" x14ac:dyDescent="0.3">
      <c r="A77" s="38" t="s">
        <v>124</v>
      </c>
      <c r="B77" s="38">
        <v>388576733</v>
      </c>
      <c r="C77" s="38">
        <v>388576733</v>
      </c>
      <c r="D77" s="38">
        <v>100</v>
      </c>
    </row>
    <row r="78" spans="1:5" hidden="1" x14ac:dyDescent="0.3">
      <c r="A78" s="29" t="s">
        <v>96</v>
      </c>
      <c r="B78" s="29">
        <v>495402228</v>
      </c>
      <c r="C78" s="29">
        <v>494543894</v>
      </c>
      <c r="D78" s="29">
        <v>99.83</v>
      </c>
    </row>
    <row r="79" spans="1:5" hidden="1" x14ac:dyDescent="0.3">
      <c r="A79" s="38" t="s">
        <v>124</v>
      </c>
      <c r="B79" s="38">
        <v>113765267</v>
      </c>
      <c r="C79" s="38">
        <v>113765267</v>
      </c>
      <c r="D79" s="38">
        <v>100</v>
      </c>
    </row>
    <row r="80" spans="1:5" hidden="1" x14ac:dyDescent="0.3">
      <c r="A80" s="29" t="s">
        <v>96</v>
      </c>
      <c r="B80" s="29">
        <v>0</v>
      </c>
      <c r="C80" s="29">
        <v>0</v>
      </c>
      <c r="D80" s="29">
        <v>0</v>
      </c>
    </row>
    <row r="81" spans="1:4" hidden="1" x14ac:dyDescent="0.3">
      <c r="A81" s="29" t="s">
        <v>96</v>
      </c>
      <c r="B81" s="29">
        <v>3010459724</v>
      </c>
      <c r="C81" s="29">
        <v>2908208037</v>
      </c>
      <c r="D81" s="29">
        <v>96.6</v>
      </c>
    </row>
    <row r="82" spans="1:4" hidden="1" x14ac:dyDescent="0.3">
      <c r="A82" s="39" t="s">
        <v>120</v>
      </c>
      <c r="B82" s="39">
        <v>5733334</v>
      </c>
      <c r="C82" s="39">
        <v>5733334</v>
      </c>
      <c r="D82" s="39">
        <v>100</v>
      </c>
    </row>
    <row r="83" spans="1:4" hidden="1" x14ac:dyDescent="0.3">
      <c r="A83" s="38" t="s">
        <v>124</v>
      </c>
      <c r="B83" s="38">
        <v>1482448000</v>
      </c>
      <c r="C83" s="38">
        <v>1482448000</v>
      </c>
      <c r="D83" s="38">
        <v>100</v>
      </c>
    </row>
    <row r="84" spans="1:4" hidden="1" x14ac:dyDescent="0.3">
      <c r="A84" s="40" t="s">
        <v>123</v>
      </c>
      <c r="B84" s="40">
        <v>2933333</v>
      </c>
      <c r="C84" s="40">
        <v>2933333</v>
      </c>
      <c r="D84" s="40">
        <v>100</v>
      </c>
    </row>
    <row r="85" spans="1:4" hidden="1" x14ac:dyDescent="0.3">
      <c r="A85" s="29" t="s">
        <v>96</v>
      </c>
      <c r="B85" s="29">
        <v>1330000000</v>
      </c>
      <c r="C85" s="29">
        <v>1330000000</v>
      </c>
      <c r="D85" s="29">
        <v>100</v>
      </c>
    </row>
    <row r="86" spans="1:4" hidden="1" x14ac:dyDescent="0.3">
      <c r="A86" s="13"/>
      <c r="B86" s="12">
        <f>SUM(B63:B85)</f>
        <v>7361404333</v>
      </c>
      <c r="C86" s="12">
        <f>SUM(C63:C85)</f>
        <v>7258294312</v>
      </c>
      <c r="D86" s="13"/>
    </row>
    <row r="87" spans="1:4" hidden="1" x14ac:dyDescent="0.3">
      <c r="A87" s="13"/>
      <c r="B87" s="13"/>
      <c r="C87" s="13"/>
      <c r="D87" s="13"/>
    </row>
    <row r="88" spans="1:4" x14ac:dyDescent="0.3">
      <c r="A88" s="33" t="s">
        <v>120</v>
      </c>
      <c r="B88" s="34">
        <f>+B82+B76+B73</f>
        <v>13459000</v>
      </c>
      <c r="C88" s="34">
        <f>+C82+C76+C73</f>
        <v>13459000</v>
      </c>
      <c r="D88" s="35">
        <f>C88*100%/B88</f>
        <v>1</v>
      </c>
    </row>
    <row r="89" spans="1:4" x14ac:dyDescent="0.3">
      <c r="A89" s="14" t="s">
        <v>124</v>
      </c>
      <c r="B89" s="36">
        <f>+B83+B79+B77+B72+B65</f>
        <v>2054790000</v>
      </c>
      <c r="C89" s="36">
        <f>+C83+C79+C77+C72+C65</f>
        <v>2054790000</v>
      </c>
      <c r="D89" s="24">
        <f t="shared" ref="D89:D91" si="1">C89*100%/B89</f>
        <v>1</v>
      </c>
    </row>
    <row r="90" spans="1:4" x14ac:dyDescent="0.3">
      <c r="A90" s="14" t="s">
        <v>123</v>
      </c>
      <c r="B90" s="36">
        <f>+B84</f>
        <v>2933333</v>
      </c>
      <c r="C90" s="36">
        <f>+C84</f>
        <v>2933333</v>
      </c>
      <c r="D90" s="24">
        <f t="shared" si="1"/>
        <v>1</v>
      </c>
    </row>
    <row r="91" spans="1:4" ht="15" thickBot="1" x14ac:dyDescent="0.35">
      <c r="A91" s="15" t="s">
        <v>96</v>
      </c>
      <c r="B91" s="37">
        <f>+B85+B81+B78+B75+B74+B71+B70+B69+B67+B66+B64+B63</f>
        <v>5290222000</v>
      </c>
      <c r="C91" s="37">
        <f>+C85+C81+C78+C75+C74+C71+C70+C69+C67+C66+C64+C63</f>
        <v>5187111979</v>
      </c>
      <c r="D91" s="27">
        <f t="shared" si="1"/>
        <v>0.98050932059183904</v>
      </c>
    </row>
    <row r="92" spans="1:4" x14ac:dyDescent="0.3">
      <c r="A92" s="13"/>
      <c r="B92" s="12"/>
      <c r="C92" s="12"/>
      <c r="D92" s="13"/>
    </row>
    <row r="93" spans="1:4" ht="15" thickBot="1" x14ac:dyDescent="0.35">
      <c r="A93" s="12">
        <v>2024</v>
      </c>
      <c r="B93" s="13"/>
      <c r="C93" s="13"/>
      <c r="D93" s="13"/>
    </row>
    <row r="94" spans="1:4" ht="15" thickBot="1" x14ac:dyDescent="0.35">
      <c r="A94" s="56" t="s">
        <v>121</v>
      </c>
      <c r="B94" s="57" t="s">
        <v>125</v>
      </c>
      <c r="C94" s="57" t="s">
        <v>8</v>
      </c>
      <c r="D94" s="58" t="s">
        <v>10</v>
      </c>
    </row>
    <row r="95" spans="1:4" hidden="1" x14ac:dyDescent="0.3">
      <c r="A95" s="29" t="s">
        <v>96</v>
      </c>
      <c r="B95" s="29">
        <v>6995400</v>
      </c>
      <c r="C95" s="29">
        <v>6995400</v>
      </c>
      <c r="D95" s="29">
        <v>100</v>
      </c>
    </row>
    <row r="96" spans="1:4" hidden="1" x14ac:dyDescent="0.3">
      <c r="A96" s="29" t="s">
        <v>124</v>
      </c>
      <c r="B96" s="29">
        <v>0</v>
      </c>
      <c r="C96" s="29">
        <v>0</v>
      </c>
      <c r="D96" s="29">
        <v>0</v>
      </c>
    </row>
    <row r="97" spans="1:4" hidden="1" x14ac:dyDescent="0.3">
      <c r="A97" s="38" t="s">
        <v>96</v>
      </c>
      <c r="B97" s="38">
        <v>34789767</v>
      </c>
      <c r="C97" s="38">
        <v>30953328</v>
      </c>
      <c r="D97" s="38">
        <v>88.97</v>
      </c>
    </row>
    <row r="98" spans="1:4" hidden="1" x14ac:dyDescent="0.3">
      <c r="A98" s="29" t="s">
        <v>124</v>
      </c>
      <c r="B98" s="29">
        <v>0</v>
      </c>
      <c r="C98" s="29">
        <v>0</v>
      </c>
      <c r="D98" s="29">
        <v>0</v>
      </c>
    </row>
    <row r="99" spans="1:4" hidden="1" x14ac:dyDescent="0.3">
      <c r="A99" s="29" t="s">
        <v>96</v>
      </c>
      <c r="B99" s="29">
        <v>37095000</v>
      </c>
      <c r="C99" s="29">
        <v>37095000</v>
      </c>
      <c r="D99" s="29">
        <v>100</v>
      </c>
    </row>
    <row r="100" spans="1:4" hidden="1" x14ac:dyDescent="0.3">
      <c r="A100" s="38" t="s">
        <v>124</v>
      </c>
      <c r="B100" s="38">
        <v>0</v>
      </c>
      <c r="C100" s="38">
        <v>0</v>
      </c>
      <c r="D100" s="38">
        <v>0</v>
      </c>
    </row>
    <row r="101" spans="1:4" hidden="1" x14ac:dyDescent="0.3">
      <c r="A101" s="29" t="s">
        <v>96</v>
      </c>
      <c r="B101" s="29">
        <v>70000000</v>
      </c>
      <c r="C101" s="29">
        <v>70000000</v>
      </c>
      <c r="D101" s="29">
        <v>100</v>
      </c>
    </row>
    <row r="102" spans="1:4" hidden="1" x14ac:dyDescent="0.3">
      <c r="A102" s="29" t="s">
        <v>96</v>
      </c>
      <c r="B102" s="29">
        <v>0</v>
      </c>
      <c r="C102" s="29">
        <v>0</v>
      </c>
      <c r="D102" s="29">
        <v>0</v>
      </c>
    </row>
    <row r="103" spans="1:4" hidden="1" x14ac:dyDescent="0.3">
      <c r="A103" s="29" t="s">
        <v>96</v>
      </c>
      <c r="B103" s="29">
        <v>26000000</v>
      </c>
      <c r="C103" s="29">
        <v>26000000</v>
      </c>
      <c r="D103" s="29">
        <v>100</v>
      </c>
    </row>
    <row r="104" spans="1:4" hidden="1" x14ac:dyDescent="0.3">
      <c r="A104" s="38" t="s">
        <v>124</v>
      </c>
      <c r="B104" s="38">
        <v>52000000</v>
      </c>
      <c r="C104" s="38">
        <v>51999449</v>
      </c>
      <c r="D104" s="38">
        <v>100</v>
      </c>
    </row>
    <row r="105" spans="1:4" hidden="1" x14ac:dyDescent="0.3">
      <c r="A105" s="39" t="s">
        <v>96</v>
      </c>
      <c r="B105" s="39">
        <v>250000336</v>
      </c>
      <c r="C105" s="39">
        <v>250000336</v>
      </c>
      <c r="D105" s="39">
        <v>100</v>
      </c>
    </row>
    <row r="106" spans="1:4" hidden="1" x14ac:dyDescent="0.3">
      <c r="A106" s="29" t="s">
        <v>124</v>
      </c>
      <c r="B106" s="29">
        <v>50834864</v>
      </c>
      <c r="C106" s="29">
        <v>50834864</v>
      </c>
      <c r="D106" s="29">
        <v>100</v>
      </c>
    </row>
    <row r="107" spans="1:4" hidden="1" x14ac:dyDescent="0.3">
      <c r="A107" s="29" t="s">
        <v>96</v>
      </c>
      <c r="B107" s="29">
        <v>11000000</v>
      </c>
      <c r="C107" s="29">
        <v>11000000</v>
      </c>
      <c r="D107" s="29">
        <v>100</v>
      </c>
    </row>
    <row r="108" spans="1:4" hidden="1" x14ac:dyDescent="0.3">
      <c r="A108" s="39" t="s">
        <v>96</v>
      </c>
      <c r="B108" s="39">
        <v>34474933</v>
      </c>
      <c r="C108" s="39">
        <v>33874098</v>
      </c>
      <c r="D108" s="39">
        <v>98.26</v>
      </c>
    </row>
    <row r="109" spans="1:4" hidden="1" x14ac:dyDescent="0.3">
      <c r="A109" s="38" t="s">
        <v>124</v>
      </c>
      <c r="B109" s="38">
        <v>0</v>
      </c>
      <c r="C109" s="38">
        <v>0</v>
      </c>
      <c r="D109" s="38">
        <v>0</v>
      </c>
    </row>
    <row r="110" spans="1:4" hidden="1" x14ac:dyDescent="0.3">
      <c r="A110" s="29" t="s">
        <v>96</v>
      </c>
      <c r="B110" s="29">
        <v>45868828</v>
      </c>
      <c r="C110" s="29">
        <v>45857487</v>
      </c>
      <c r="D110" s="29">
        <v>99.98</v>
      </c>
    </row>
    <row r="111" spans="1:4" hidden="1" x14ac:dyDescent="0.3">
      <c r="A111" s="38" t="s">
        <v>96</v>
      </c>
      <c r="B111" s="38">
        <v>0</v>
      </c>
      <c r="C111" s="38">
        <v>0</v>
      </c>
      <c r="D111" s="38">
        <v>0</v>
      </c>
    </row>
    <row r="112" spans="1:4" hidden="1" x14ac:dyDescent="0.3">
      <c r="A112" s="29" t="s">
        <v>96</v>
      </c>
      <c r="B112" s="29">
        <v>3852645763</v>
      </c>
      <c r="C112" s="29">
        <v>3838489194</v>
      </c>
      <c r="D112" s="29">
        <v>99.63</v>
      </c>
    </row>
    <row r="113" spans="1:4" hidden="1" x14ac:dyDescent="0.3">
      <c r="A113" s="29" t="s">
        <v>122</v>
      </c>
      <c r="B113" s="29">
        <v>0</v>
      </c>
      <c r="C113" s="29">
        <v>0</v>
      </c>
      <c r="D113" s="29">
        <v>0</v>
      </c>
    </row>
    <row r="114" spans="1:4" hidden="1" x14ac:dyDescent="0.3">
      <c r="A114" s="39" t="s">
        <v>120</v>
      </c>
      <c r="B114" s="39">
        <v>0</v>
      </c>
      <c r="C114" s="39">
        <v>0</v>
      </c>
      <c r="D114" s="39">
        <v>0</v>
      </c>
    </row>
    <row r="115" spans="1:4" hidden="1" x14ac:dyDescent="0.3">
      <c r="A115" s="38" t="s">
        <v>124</v>
      </c>
      <c r="B115" s="38">
        <v>0</v>
      </c>
      <c r="C115" s="38">
        <v>0</v>
      </c>
      <c r="D115" s="38">
        <v>0</v>
      </c>
    </row>
    <row r="116" spans="1:4" hidden="1" x14ac:dyDescent="0.3">
      <c r="A116" s="40" t="s">
        <v>96</v>
      </c>
      <c r="B116" s="40">
        <v>80000000</v>
      </c>
      <c r="C116" s="40">
        <v>79770200</v>
      </c>
      <c r="D116" s="40">
        <v>99.71</v>
      </c>
    </row>
    <row r="117" spans="1:4" hidden="1" x14ac:dyDescent="0.3">
      <c r="A117" s="29" t="s">
        <v>124</v>
      </c>
      <c r="B117" s="29">
        <v>0</v>
      </c>
      <c r="C117" s="29">
        <v>0</v>
      </c>
      <c r="D117" s="29">
        <v>0</v>
      </c>
    </row>
    <row r="118" spans="1:4" hidden="1" x14ac:dyDescent="0.3">
      <c r="A118" s="13" t="s">
        <v>96</v>
      </c>
      <c r="B118" s="12">
        <v>89817504</v>
      </c>
      <c r="C118" s="12">
        <v>89803716</v>
      </c>
      <c r="D118" s="13">
        <v>99.98</v>
      </c>
    </row>
    <row r="119" spans="1:4" hidden="1" x14ac:dyDescent="0.3">
      <c r="A119" s="13" t="s">
        <v>124</v>
      </c>
      <c r="B119" s="13">
        <v>21680000</v>
      </c>
      <c r="C119" s="13">
        <v>21568418</v>
      </c>
      <c r="D119" s="13">
        <v>99.49</v>
      </c>
    </row>
    <row r="120" spans="1:4" hidden="1" x14ac:dyDescent="0.3">
      <c r="A120" s="33" t="s">
        <v>124</v>
      </c>
      <c r="B120" s="34">
        <v>74000000</v>
      </c>
      <c r="C120" s="34">
        <v>74000000</v>
      </c>
      <c r="D120" s="35">
        <v>100</v>
      </c>
    </row>
    <row r="121" spans="1:4" hidden="1" x14ac:dyDescent="0.3">
      <c r="A121" s="14" t="s">
        <v>124</v>
      </c>
      <c r="B121" s="36">
        <v>46000000</v>
      </c>
      <c r="C121" s="36">
        <v>46000000</v>
      </c>
      <c r="D121" s="24">
        <v>100</v>
      </c>
    </row>
    <row r="122" spans="1:4" hidden="1" x14ac:dyDescent="0.3">
      <c r="A122" s="14" t="s">
        <v>120</v>
      </c>
      <c r="B122" s="36">
        <v>0</v>
      </c>
      <c r="C122" s="36">
        <v>0</v>
      </c>
      <c r="D122" s="24">
        <v>0</v>
      </c>
    </row>
    <row r="123" spans="1:4" hidden="1" x14ac:dyDescent="0.3">
      <c r="A123" s="56" t="s">
        <v>96</v>
      </c>
      <c r="B123" s="57">
        <v>7870000</v>
      </c>
      <c r="C123" s="57">
        <v>7870000</v>
      </c>
      <c r="D123" s="58">
        <v>100</v>
      </c>
    </row>
    <row r="124" spans="1:4" hidden="1" x14ac:dyDescent="0.3">
      <c r="A124" s="29" t="s">
        <v>120</v>
      </c>
      <c r="B124" s="29">
        <v>22130000</v>
      </c>
      <c r="C124" s="29">
        <v>22130000</v>
      </c>
      <c r="D124" s="29">
        <v>100</v>
      </c>
    </row>
    <row r="125" spans="1:4" hidden="1" x14ac:dyDescent="0.3">
      <c r="A125" s="29" t="s">
        <v>96</v>
      </c>
      <c r="B125" s="29">
        <v>494288840</v>
      </c>
      <c r="C125" s="29">
        <v>471396118</v>
      </c>
      <c r="D125" s="29">
        <v>95.37</v>
      </c>
    </row>
    <row r="126" spans="1:4" hidden="1" x14ac:dyDescent="0.3">
      <c r="A126" s="38" t="s">
        <v>122</v>
      </c>
      <c r="B126" s="38">
        <v>5064000</v>
      </c>
      <c r="C126" s="38">
        <v>4765200</v>
      </c>
      <c r="D126" s="38">
        <v>94.1</v>
      </c>
    </row>
    <row r="127" spans="1:4" hidden="1" x14ac:dyDescent="0.3">
      <c r="A127" s="29" t="s">
        <v>124</v>
      </c>
      <c r="B127" s="29">
        <v>315091165</v>
      </c>
      <c r="C127" s="29">
        <v>268274305</v>
      </c>
      <c r="D127" s="29">
        <v>85.14</v>
      </c>
    </row>
    <row r="128" spans="1:4" hidden="1" x14ac:dyDescent="0.3">
      <c r="A128" s="29" t="s">
        <v>122</v>
      </c>
      <c r="B128" s="29">
        <v>0</v>
      </c>
      <c r="C128" s="29">
        <v>0</v>
      </c>
      <c r="D128" s="29">
        <v>0</v>
      </c>
    </row>
    <row r="129" spans="1:4" hidden="1" x14ac:dyDescent="0.3">
      <c r="A129" s="38" t="s">
        <v>124</v>
      </c>
      <c r="B129" s="38">
        <v>0</v>
      </c>
      <c r="C129" s="38">
        <v>0</v>
      </c>
      <c r="D129" s="38">
        <v>0</v>
      </c>
    </row>
    <row r="130" spans="1:4" hidden="1" x14ac:dyDescent="0.3">
      <c r="A130" s="29" t="s">
        <v>124</v>
      </c>
      <c r="B130" s="29">
        <v>87000000</v>
      </c>
      <c r="C130" s="29">
        <v>86966315</v>
      </c>
      <c r="D130" s="29">
        <v>99.96</v>
      </c>
    </row>
    <row r="131" spans="1:4" hidden="1" x14ac:dyDescent="0.3">
      <c r="A131" s="29" t="s">
        <v>124</v>
      </c>
      <c r="B131" s="29">
        <v>13500000</v>
      </c>
      <c r="C131" s="29">
        <v>13500000</v>
      </c>
      <c r="D131" s="29">
        <v>100</v>
      </c>
    </row>
    <row r="132" spans="1:4" hidden="1" x14ac:dyDescent="0.3">
      <c r="A132" s="29" t="s">
        <v>96</v>
      </c>
      <c r="B132" s="29">
        <v>160000000</v>
      </c>
      <c r="C132" s="29">
        <v>160000000</v>
      </c>
      <c r="D132" s="29">
        <v>100</v>
      </c>
    </row>
    <row r="133" spans="1:4" hidden="1" x14ac:dyDescent="0.3">
      <c r="A133" s="38" t="s">
        <v>124</v>
      </c>
      <c r="B133" s="38">
        <v>175000000</v>
      </c>
      <c r="C133" s="38">
        <v>175000000</v>
      </c>
      <c r="D133" s="38">
        <v>100</v>
      </c>
    </row>
    <row r="134" spans="1:4" hidden="1" x14ac:dyDescent="0.3">
      <c r="A134" s="39" t="s">
        <v>124</v>
      </c>
      <c r="B134" s="39">
        <v>145024407</v>
      </c>
      <c r="C134" s="39">
        <v>145024407</v>
      </c>
      <c r="D134" s="39">
        <v>100</v>
      </c>
    </row>
    <row r="135" spans="1:4" hidden="1" x14ac:dyDescent="0.3">
      <c r="A135" s="29" t="s">
        <v>124</v>
      </c>
      <c r="B135" s="29">
        <v>250000000</v>
      </c>
      <c r="C135" s="29">
        <v>250000000</v>
      </c>
      <c r="D135" s="29">
        <v>100</v>
      </c>
    </row>
    <row r="136" spans="1:4" hidden="1" x14ac:dyDescent="0.3">
      <c r="A136" s="29" t="s">
        <v>124</v>
      </c>
      <c r="B136" s="29">
        <v>14097333</v>
      </c>
      <c r="C136" s="29">
        <v>14097333</v>
      </c>
      <c r="D136" s="29">
        <v>100</v>
      </c>
    </row>
    <row r="137" spans="1:4" hidden="1" x14ac:dyDescent="0.3">
      <c r="A137" s="39" t="s">
        <v>96</v>
      </c>
      <c r="B137" s="39">
        <v>9973452</v>
      </c>
      <c r="C137" s="39">
        <v>9973452</v>
      </c>
      <c r="D137" s="39">
        <v>100</v>
      </c>
    </row>
    <row r="138" spans="1:4" hidden="1" x14ac:dyDescent="0.3">
      <c r="A138" s="38" t="s">
        <v>124</v>
      </c>
      <c r="B138" s="38">
        <v>37500000</v>
      </c>
      <c r="C138" s="38">
        <v>37500000</v>
      </c>
      <c r="D138" s="38">
        <v>100</v>
      </c>
    </row>
    <row r="139" spans="1:4" hidden="1" x14ac:dyDescent="0.3">
      <c r="A139" s="29" t="s">
        <v>96</v>
      </c>
      <c r="B139" s="29">
        <v>1036483149</v>
      </c>
      <c r="C139" s="29">
        <v>1030874039</v>
      </c>
      <c r="D139" s="29">
        <v>99.46</v>
      </c>
    </row>
    <row r="140" spans="1:4" hidden="1" x14ac:dyDescent="0.3">
      <c r="A140" s="38" t="s">
        <v>124</v>
      </c>
      <c r="B140" s="38">
        <v>816916231</v>
      </c>
      <c r="C140" s="38">
        <v>743391894</v>
      </c>
      <c r="D140" s="38">
        <v>91</v>
      </c>
    </row>
    <row r="141" spans="1:4" hidden="1" x14ac:dyDescent="0.3">
      <c r="A141" s="29" t="s">
        <v>124</v>
      </c>
      <c r="B141" s="29">
        <v>100000000</v>
      </c>
      <c r="C141" s="29">
        <v>54400000</v>
      </c>
      <c r="D141" s="29">
        <v>54.4</v>
      </c>
    </row>
    <row r="142" spans="1:4" hidden="1" x14ac:dyDescent="0.3">
      <c r="A142" s="29"/>
      <c r="B142" s="29">
        <f>SUM(B95:B141)</f>
        <v>8473140972</v>
      </c>
      <c r="C142" s="29">
        <f>SUM(C95:C141)</f>
        <v>8259404553</v>
      </c>
      <c r="D142" s="29"/>
    </row>
    <row r="143" spans="1:4" hidden="1" x14ac:dyDescent="0.3">
      <c r="A143" s="39"/>
      <c r="B143" s="39"/>
      <c r="C143" s="39"/>
      <c r="D143" s="39"/>
    </row>
    <row r="144" spans="1:4" x14ac:dyDescent="0.3">
      <c r="A144" s="33" t="s">
        <v>120</v>
      </c>
      <c r="B144" s="41">
        <f>+B124+B122+B114</f>
        <v>22130000</v>
      </c>
      <c r="C144" s="41">
        <f>+C124+C122+C114</f>
        <v>22130000</v>
      </c>
      <c r="D144" s="35">
        <f>C144*100%/B144</f>
        <v>1</v>
      </c>
    </row>
    <row r="145" spans="1:5" x14ac:dyDescent="0.3">
      <c r="A145" s="14" t="s">
        <v>96</v>
      </c>
      <c r="B145" s="42">
        <f>+B139+B137+B132+B125+B123+B118+B116+B112+B111+B110+B108+B107+B105+B103+B101+B99+B97+B95</f>
        <v>6247302972</v>
      </c>
      <c r="C145" s="42">
        <f>+C139+C137+C132+C125+C123+C118+C116+C112+C111+C110+C108+C107+C105+C103+C101+C99+C97+C95</f>
        <v>6199952368</v>
      </c>
      <c r="D145" s="24">
        <f t="shared" ref="D145:D147" si="2">C145*100%/B145</f>
        <v>0.99242063267745739</v>
      </c>
    </row>
    <row r="146" spans="1:5" x14ac:dyDescent="0.3">
      <c r="A146" s="14" t="s">
        <v>122</v>
      </c>
      <c r="B146" s="42">
        <f>+B128+B126+B113</f>
        <v>5064000</v>
      </c>
      <c r="C146" s="42">
        <f>+C128+C126+C113</f>
        <v>4765200</v>
      </c>
      <c r="D146" s="24">
        <f t="shared" si="2"/>
        <v>0.94099526066350714</v>
      </c>
    </row>
    <row r="147" spans="1:5" ht="15" thickBot="1" x14ac:dyDescent="0.35">
      <c r="A147" s="15" t="s">
        <v>124</v>
      </c>
      <c r="B147" s="43">
        <f>+B141+B140+B138+B136+B135+B134+B133+B131+B130+B129+B127+B121+B120+B119+B117+B115+B109+B106+B104+B100+B98+B96</f>
        <v>2198644000</v>
      </c>
      <c r="C147" s="43">
        <f>+C141+C140+C138+C136+C135+C134+C133+C131+C130+C129+C127+C121+C120+C119+C117+C115+C109+C106+C104+C100+C98+C96</f>
        <v>2032556985</v>
      </c>
      <c r="D147" s="27">
        <f t="shared" si="2"/>
        <v>0.92445934175791988</v>
      </c>
    </row>
    <row r="148" spans="1:5" x14ac:dyDescent="0.3">
      <c r="A148" s="13"/>
      <c r="B148" s="13"/>
      <c r="C148" s="13"/>
      <c r="D148" s="13"/>
    </row>
    <row r="149" spans="1:5" ht="15" thickBot="1" x14ac:dyDescent="0.35">
      <c r="A149" s="12">
        <v>2025</v>
      </c>
      <c r="B149" s="13"/>
      <c r="C149" s="13"/>
      <c r="D149" s="13"/>
    </row>
    <row r="150" spans="1:5" x14ac:dyDescent="0.3">
      <c r="A150" s="59" t="s">
        <v>0</v>
      </c>
      <c r="B150" s="57" t="s">
        <v>125</v>
      </c>
      <c r="C150" s="60" t="s">
        <v>8</v>
      </c>
      <c r="D150" s="58" t="s">
        <v>10</v>
      </c>
    </row>
    <row r="151" spans="1:5" hidden="1" x14ac:dyDescent="0.3">
      <c r="A151" s="44" t="s">
        <v>96</v>
      </c>
      <c r="B151" s="45">
        <v>60000000</v>
      </c>
      <c r="C151" s="45">
        <v>0</v>
      </c>
      <c r="D151" s="46"/>
    </row>
    <row r="152" spans="1:5" hidden="1" x14ac:dyDescent="0.3">
      <c r="A152" s="44" t="s">
        <v>96</v>
      </c>
      <c r="B152" s="45">
        <v>531900000</v>
      </c>
      <c r="C152" s="45">
        <v>492000000</v>
      </c>
      <c r="D152" s="46"/>
    </row>
    <row r="153" spans="1:5" hidden="1" x14ac:dyDescent="0.3">
      <c r="A153" s="19" t="s">
        <v>120</v>
      </c>
      <c r="B153" s="6">
        <v>11000000</v>
      </c>
      <c r="C153" s="6">
        <v>0</v>
      </c>
      <c r="D153" s="47"/>
    </row>
    <row r="154" spans="1:5" hidden="1" x14ac:dyDescent="0.3">
      <c r="A154" s="44" t="s">
        <v>96</v>
      </c>
      <c r="B154" s="45">
        <v>65000000</v>
      </c>
      <c r="C154" s="45">
        <v>30000000</v>
      </c>
      <c r="D154" s="46"/>
    </row>
    <row r="155" spans="1:5" hidden="1" x14ac:dyDescent="0.3">
      <c r="A155" s="44" t="s">
        <v>96</v>
      </c>
      <c r="B155" s="45">
        <v>70575000</v>
      </c>
      <c r="C155" s="45">
        <v>0</v>
      </c>
      <c r="D155" s="46"/>
    </row>
    <row r="156" spans="1:5" hidden="1" x14ac:dyDescent="0.3">
      <c r="A156" s="44" t="s">
        <v>96</v>
      </c>
      <c r="B156" s="45">
        <v>202000000</v>
      </c>
      <c r="C156" s="45">
        <v>0</v>
      </c>
      <c r="D156" s="46"/>
    </row>
    <row r="157" spans="1:5" hidden="1" x14ac:dyDescent="0.3">
      <c r="A157" s="44" t="s">
        <v>96</v>
      </c>
      <c r="B157" s="45">
        <v>3073066000</v>
      </c>
      <c r="C157" s="45">
        <v>1142500000</v>
      </c>
      <c r="D157" s="46"/>
      <c r="E157" s="11"/>
    </row>
    <row r="158" spans="1:5" hidden="1" x14ac:dyDescent="0.3">
      <c r="A158" s="19" t="s">
        <v>120</v>
      </c>
      <c r="B158" s="6">
        <v>92111000</v>
      </c>
      <c r="C158" s="6">
        <v>69600000</v>
      </c>
      <c r="D158" s="47"/>
    </row>
    <row r="159" spans="1:5" hidden="1" x14ac:dyDescent="0.3">
      <c r="A159" s="14"/>
      <c r="B159" s="20">
        <f>SUM(B151:B158)</f>
        <v>4105652000</v>
      </c>
      <c r="C159" s="20">
        <f>SUM(C151:C158)</f>
        <v>1734100000</v>
      </c>
      <c r="D159" s="21"/>
    </row>
    <row r="160" spans="1:5" hidden="1" x14ac:dyDescent="0.3">
      <c r="A160" s="14"/>
      <c r="B160" s="22"/>
      <c r="C160" s="22"/>
      <c r="D160" s="21"/>
    </row>
    <row r="161" spans="1:4" x14ac:dyDescent="0.3">
      <c r="A161" s="48" t="s">
        <v>96</v>
      </c>
      <c r="B161" s="20">
        <f>B157+B156+B155+B154+B152+B151</f>
        <v>4002541000</v>
      </c>
      <c r="C161" s="20">
        <f>C157+C156+C155+C154+C152+C151</f>
        <v>1664500000</v>
      </c>
      <c r="D161" s="49">
        <f>C161*100%/B161</f>
        <v>0.41586082441129274</v>
      </c>
    </row>
    <row r="162" spans="1:4" ht="15" thickBot="1" x14ac:dyDescent="0.35">
      <c r="A162" s="50" t="s">
        <v>120</v>
      </c>
      <c r="B162" s="26">
        <f>+B158+B153</f>
        <v>103111000</v>
      </c>
      <c r="C162" s="26">
        <f>+C158+C153</f>
        <v>69600000</v>
      </c>
      <c r="D162" s="51">
        <f>C162*100%/B162</f>
        <v>0.67500072737147343</v>
      </c>
    </row>
    <row r="163" spans="1:4" x14ac:dyDescent="0.3">
      <c r="B163" s="3"/>
      <c r="C16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2020</vt:lpstr>
      <vt:lpstr>Resumen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Edison Alfonso Bareño Forero</dc:creator>
  <cp:lastModifiedBy>Santiago Quintero Pfeifer</cp:lastModifiedBy>
  <dcterms:created xsi:type="dcterms:W3CDTF">2021-01-15T15:23:23Z</dcterms:created>
  <dcterms:modified xsi:type="dcterms:W3CDTF">2025-04-14T02:44:25Z</dcterms:modified>
</cp:coreProperties>
</file>